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ron\Google Drive\Side Projects\MSGUIS Year 2\Final Data Files\For Metadata\"/>
    </mc:Choice>
  </mc:AlternateContent>
  <bookViews>
    <workbookView xWindow="0" yWindow="0" windowWidth="14325" windowHeight="6630"/>
  </bookViews>
  <sheets>
    <sheet name="Raw DAta" sheetId="1" r:id="rId1"/>
    <sheet name="Avg &amp; SE (negatives removed)" sheetId="2" r:id="rId2"/>
  </sheets>
  <definedNames>
    <definedName name="_xlnm._FilterDatabase" localSheetId="1" hidden="1">'Avg &amp; SE (negatives removed)'!$L$1:$X$52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" l="1"/>
  <c r="Y1" i="2"/>
  <c r="L90" i="2" l="1"/>
  <c r="J90" i="2"/>
  <c r="N90" i="2" s="1"/>
  <c r="I90" i="2"/>
  <c r="O90" i="2" s="1"/>
  <c r="L89" i="2"/>
  <c r="J89" i="2"/>
  <c r="P89" i="2" s="1"/>
  <c r="I89" i="2"/>
  <c r="O89" i="2" s="1"/>
  <c r="M88" i="2"/>
  <c r="L88" i="2"/>
  <c r="J88" i="2"/>
  <c r="P88" i="2" s="1"/>
  <c r="I88" i="2"/>
  <c r="O88" i="2" s="1"/>
  <c r="V90" i="2" s="1"/>
  <c r="L87" i="2"/>
  <c r="I87" i="2"/>
  <c r="M87" i="2" s="1"/>
  <c r="Q87" i="2" s="1"/>
  <c r="L86" i="2"/>
  <c r="J86" i="2"/>
  <c r="P86" i="2" s="1"/>
  <c r="I86" i="2"/>
  <c r="O86" i="2" s="1"/>
  <c r="L85" i="2"/>
  <c r="S87" i="2" s="1"/>
  <c r="J85" i="2"/>
  <c r="P85" i="2" s="1"/>
  <c r="I85" i="2"/>
  <c r="O85" i="2" s="1"/>
  <c r="M84" i="2"/>
  <c r="Q84" i="2" s="1"/>
  <c r="L84" i="2"/>
  <c r="J84" i="2"/>
  <c r="N84" i="2" s="1"/>
  <c r="I84" i="2"/>
  <c r="O84" i="2" s="1"/>
  <c r="L83" i="2"/>
  <c r="I83" i="2"/>
  <c r="M83" i="2" s="1"/>
  <c r="Q83" i="2" s="1"/>
  <c r="L82" i="2"/>
  <c r="J82" i="2"/>
  <c r="P82" i="2" s="1"/>
  <c r="I82" i="2"/>
  <c r="O82" i="2" s="1"/>
  <c r="M81" i="2"/>
  <c r="L81" i="2"/>
  <c r="J81" i="2"/>
  <c r="N81" i="2" s="1"/>
  <c r="I81" i="2"/>
  <c r="O81" i="2" s="1"/>
  <c r="M80" i="2"/>
  <c r="Q80" i="2" s="1"/>
  <c r="L80" i="2"/>
  <c r="I80" i="2"/>
  <c r="J80" i="2" s="1"/>
  <c r="P80" i="2" s="1"/>
  <c r="L79" i="2"/>
  <c r="I79" i="2"/>
  <c r="M79" i="2" s="1"/>
  <c r="T80" i="2" s="1"/>
  <c r="L78" i="2"/>
  <c r="J78" i="2"/>
  <c r="N78" i="2" s="1"/>
  <c r="I78" i="2"/>
  <c r="O78" i="2" s="1"/>
  <c r="L77" i="2"/>
  <c r="J77" i="2"/>
  <c r="P77" i="2" s="1"/>
  <c r="I77" i="2"/>
  <c r="O77" i="2" s="1"/>
  <c r="M76" i="2"/>
  <c r="L76" i="2"/>
  <c r="J76" i="2"/>
  <c r="P76" i="2" s="1"/>
  <c r="I76" i="2"/>
  <c r="O76" i="2" s="1"/>
  <c r="V78" i="2" s="1"/>
  <c r="L75" i="2"/>
  <c r="I75" i="2"/>
  <c r="M75" i="2" s="1"/>
  <c r="Q75" i="2" s="1"/>
  <c r="L74" i="2"/>
  <c r="S75" i="2" s="1"/>
  <c r="J74" i="2"/>
  <c r="P74" i="2" s="1"/>
  <c r="I74" i="2"/>
  <c r="O74" i="2" s="1"/>
  <c r="M72" i="2"/>
  <c r="Q72" i="2" s="1"/>
  <c r="L72" i="2"/>
  <c r="J72" i="2"/>
  <c r="N72" i="2" s="1"/>
  <c r="I72" i="2"/>
  <c r="O72" i="2" s="1"/>
  <c r="L71" i="2"/>
  <c r="I71" i="2"/>
  <c r="M71" i="2" s="1"/>
  <c r="Q71" i="2" s="1"/>
  <c r="L70" i="2"/>
  <c r="J70" i="2"/>
  <c r="P70" i="2" s="1"/>
  <c r="I70" i="2"/>
  <c r="O70" i="2" s="1"/>
  <c r="L70" i="1"/>
  <c r="L71" i="1"/>
  <c r="Q71" i="1" s="1"/>
  <c r="L72" i="1"/>
  <c r="L73" i="1"/>
  <c r="Q73" i="1" s="1"/>
  <c r="L74" i="1"/>
  <c r="L75" i="1"/>
  <c r="Q75" i="1" s="1"/>
  <c r="L76" i="1"/>
  <c r="L77" i="1"/>
  <c r="Q77" i="1" s="1"/>
  <c r="L78" i="1"/>
  <c r="L79" i="1"/>
  <c r="Q79" i="1" s="1"/>
  <c r="L80" i="1"/>
  <c r="L81" i="1"/>
  <c r="L82" i="1"/>
  <c r="L83" i="1"/>
  <c r="M83" i="1"/>
  <c r="Q83" i="1"/>
  <c r="L84" i="1"/>
  <c r="O84" i="1"/>
  <c r="L85" i="1"/>
  <c r="M85" i="1"/>
  <c r="Q85" i="1" s="1"/>
  <c r="L86" i="1"/>
  <c r="L87" i="1"/>
  <c r="M87" i="1"/>
  <c r="Q87" i="1" s="1"/>
  <c r="L88" i="1"/>
  <c r="O88" i="1"/>
  <c r="L89" i="1"/>
  <c r="M89" i="1"/>
  <c r="Q89" i="1" s="1"/>
  <c r="L90" i="1"/>
  <c r="Q90" i="1" s="1"/>
  <c r="J71" i="1"/>
  <c r="P71" i="1" s="1"/>
  <c r="J75" i="1"/>
  <c r="N75" i="1" s="1"/>
  <c r="J79" i="1"/>
  <c r="P79" i="1" s="1"/>
  <c r="J83" i="1"/>
  <c r="N83" i="1" s="1"/>
  <c r="J87" i="1"/>
  <c r="N87" i="1" s="1"/>
  <c r="I70" i="1"/>
  <c r="O70" i="1" s="1"/>
  <c r="I71" i="1"/>
  <c r="M71" i="1" s="1"/>
  <c r="I72" i="1"/>
  <c r="O72" i="1" s="1"/>
  <c r="I73" i="1"/>
  <c r="M73" i="1" s="1"/>
  <c r="I74" i="1"/>
  <c r="O74" i="1" s="1"/>
  <c r="I75" i="1"/>
  <c r="M75" i="1" s="1"/>
  <c r="I76" i="1"/>
  <c r="O76" i="1" s="1"/>
  <c r="I77" i="1"/>
  <c r="M77" i="1" s="1"/>
  <c r="I78" i="1"/>
  <c r="O78" i="1" s="1"/>
  <c r="I79" i="1"/>
  <c r="M79" i="1" s="1"/>
  <c r="I80" i="1"/>
  <c r="O80" i="1" s="1"/>
  <c r="I81" i="1"/>
  <c r="M81" i="1" s="1"/>
  <c r="Q81" i="1" s="1"/>
  <c r="I82" i="1"/>
  <c r="O82" i="1" s="1"/>
  <c r="I83" i="1"/>
  <c r="O83" i="1" s="1"/>
  <c r="I84" i="1"/>
  <c r="J84" i="1" s="1"/>
  <c r="I85" i="1"/>
  <c r="O85" i="1" s="1"/>
  <c r="I86" i="1"/>
  <c r="M86" i="1" s="1"/>
  <c r="I87" i="1"/>
  <c r="O87" i="1" s="1"/>
  <c r="I88" i="1"/>
  <c r="J88" i="1" s="1"/>
  <c r="I89" i="1"/>
  <c r="O89" i="1" s="1"/>
  <c r="I90" i="1"/>
  <c r="M90" i="1" s="1"/>
  <c r="P84" i="1" l="1"/>
  <c r="N84" i="1"/>
  <c r="Q80" i="1"/>
  <c r="V84" i="2"/>
  <c r="P88" i="1"/>
  <c r="N88" i="1"/>
  <c r="Q86" i="1"/>
  <c r="Q82" i="1"/>
  <c r="O90" i="1"/>
  <c r="P75" i="1"/>
  <c r="O79" i="2"/>
  <c r="O83" i="2"/>
  <c r="J90" i="1"/>
  <c r="J86" i="1"/>
  <c r="J82" i="1"/>
  <c r="J78" i="1"/>
  <c r="J74" i="1"/>
  <c r="J70" i="1"/>
  <c r="P87" i="1"/>
  <c r="P83" i="1"/>
  <c r="O81" i="1"/>
  <c r="M80" i="1"/>
  <c r="O79" i="1"/>
  <c r="M78" i="1"/>
  <c r="Q78" i="1" s="1"/>
  <c r="O77" i="1"/>
  <c r="M76" i="1"/>
  <c r="Q76" i="1" s="1"/>
  <c r="O75" i="1"/>
  <c r="M74" i="1"/>
  <c r="Q74" i="1" s="1"/>
  <c r="O73" i="1"/>
  <c r="M72" i="1"/>
  <c r="Q72" i="1" s="1"/>
  <c r="O71" i="1"/>
  <c r="M70" i="1"/>
  <c r="Q70" i="1" s="1"/>
  <c r="S72" i="2"/>
  <c r="J71" i="2"/>
  <c r="P71" i="2" s="1"/>
  <c r="J75" i="2"/>
  <c r="N75" i="2" s="1"/>
  <c r="M77" i="2"/>
  <c r="Q77" i="2" s="1"/>
  <c r="J79" i="2"/>
  <c r="P79" i="2" s="1"/>
  <c r="O80" i="2"/>
  <c r="Q81" i="2"/>
  <c r="S84" i="2"/>
  <c r="J83" i="2"/>
  <c r="P83" i="2" s="1"/>
  <c r="M85" i="2"/>
  <c r="J87" i="2"/>
  <c r="N87" i="2" s="1"/>
  <c r="M89" i="2"/>
  <c r="Q89" i="2" s="1"/>
  <c r="O86" i="1"/>
  <c r="J89" i="1"/>
  <c r="J85" i="1"/>
  <c r="J81" i="1"/>
  <c r="J77" i="1"/>
  <c r="J73" i="1"/>
  <c r="M88" i="1"/>
  <c r="Q88" i="1" s="1"/>
  <c r="M84" i="1"/>
  <c r="Q84" i="1" s="1"/>
  <c r="M82" i="1"/>
  <c r="N79" i="1"/>
  <c r="N71" i="1"/>
  <c r="M70" i="2"/>
  <c r="T71" i="2" s="1"/>
  <c r="M74" i="2"/>
  <c r="M78" i="2"/>
  <c r="Q78" i="2" s="1"/>
  <c r="S81" i="2"/>
  <c r="M82" i="2"/>
  <c r="T83" i="2" s="1"/>
  <c r="M86" i="2"/>
  <c r="Q86" i="2" s="1"/>
  <c r="M90" i="2"/>
  <c r="Q90" i="2" s="1"/>
  <c r="O71" i="2"/>
  <c r="V72" i="2" s="1"/>
  <c r="O75" i="2"/>
  <c r="V74" i="2" s="1"/>
  <c r="O87" i="2"/>
  <c r="V87" i="2" s="1"/>
  <c r="J80" i="1"/>
  <c r="J76" i="1"/>
  <c r="J72" i="1"/>
  <c r="S78" i="2"/>
  <c r="S90" i="2"/>
  <c r="V71" i="2"/>
  <c r="Q76" i="2"/>
  <c r="V77" i="2"/>
  <c r="Q79" i="2"/>
  <c r="V80" i="2"/>
  <c r="T81" i="2"/>
  <c r="V83" i="2"/>
  <c r="Q85" i="2"/>
  <c r="V86" i="2"/>
  <c r="T87" i="2"/>
  <c r="Q88" i="2"/>
  <c r="V89" i="2"/>
  <c r="N70" i="2"/>
  <c r="N71" i="2"/>
  <c r="S71" i="2"/>
  <c r="P72" i="2"/>
  <c r="W71" i="2" s="1"/>
  <c r="N74" i="2"/>
  <c r="U75" i="2" s="1"/>
  <c r="S74" i="2"/>
  <c r="P75" i="2"/>
  <c r="W74" i="2" s="1"/>
  <c r="N76" i="2"/>
  <c r="N77" i="2"/>
  <c r="S77" i="2"/>
  <c r="P78" i="2"/>
  <c r="W78" i="2" s="1"/>
  <c r="N79" i="2"/>
  <c r="N80" i="2"/>
  <c r="S80" i="2"/>
  <c r="P81" i="2"/>
  <c r="W81" i="2" s="1"/>
  <c r="N82" i="2"/>
  <c r="N83" i="2"/>
  <c r="S83" i="2"/>
  <c r="P84" i="2"/>
  <c r="W84" i="2" s="1"/>
  <c r="N85" i="2"/>
  <c r="N86" i="2"/>
  <c r="S86" i="2"/>
  <c r="P87" i="2"/>
  <c r="W87" i="2" s="1"/>
  <c r="N88" i="2"/>
  <c r="N89" i="2"/>
  <c r="S89" i="2"/>
  <c r="P90" i="2"/>
  <c r="W90" i="2" s="1"/>
  <c r="L69" i="2"/>
  <c r="I69" i="2"/>
  <c r="L68" i="2"/>
  <c r="S69" i="2" s="1"/>
  <c r="I68" i="2"/>
  <c r="L52" i="2"/>
  <c r="I52" i="2"/>
  <c r="L51" i="2"/>
  <c r="I51" i="2"/>
  <c r="L50" i="2"/>
  <c r="I50" i="2"/>
  <c r="L66" i="2"/>
  <c r="I66" i="2"/>
  <c r="L65" i="2"/>
  <c r="I65" i="2"/>
  <c r="L64" i="2"/>
  <c r="I64" i="2"/>
  <c r="L49" i="2"/>
  <c r="I49" i="2"/>
  <c r="L48" i="2"/>
  <c r="I48" i="2"/>
  <c r="L47" i="2"/>
  <c r="I47" i="2"/>
  <c r="L61" i="2"/>
  <c r="I61" i="2"/>
  <c r="L59" i="2"/>
  <c r="I59" i="2"/>
  <c r="L58" i="2"/>
  <c r="I58" i="2"/>
  <c r="L57" i="2"/>
  <c r="I57" i="2"/>
  <c r="L56" i="2"/>
  <c r="I56" i="2"/>
  <c r="L55" i="2"/>
  <c r="I55" i="2"/>
  <c r="L54" i="2"/>
  <c r="I54" i="2"/>
  <c r="L46" i="2"/>
  <c r="I46" i="2"/>
  <c r="L45" i="2"/>
  <c r="I45" i="2"/>
  <c r="L44" i="2"/>
  <c r="I44" i="2"/>
  <c r="M44" i="2" s="1"/>
  <c r="L31" i="2"/>
  <c r="I31" i="2"/>
  <c r="L30" i="2"/>
  <c r="I30" i="2"/>
  <c r="L29" i="2"/>
  <c r="I29" i="2"/>
  <c r="L43" i="2"/>
  <c r="I43" i="2"/>
  <c r="M43" i="2" s="1"/>
  <c r="L42" i="2"/>
  <c r="I42" i="2"/>
  <c r="L41" i="2"/>
  <c r="I41" i="2"/>
  <c r="L28" i="2"/>
  <c r="I28" i="2"/>
  <c r="L27" i="2"/>
  <c r="I27" i="2"/>
  <c r="L26" i="2"/>
  <c r="I26" i="2"/>
  <c r="L40" i="2"/>
  <c r="I40" i="2"/>
  <c r="L39" i="2"/>
  <c r="I39" i="2"/>
  <c r="L38" i="2"/>
  <c r="I38" i="2"/>
  <c r="L37" i="2"/>
  <c r="I37" i="2"/>
  <c r="L35" i="2"/>
  <c r="I35" i="2"/>
  <c r="L34" i="2"/>
  <c r="I34" i="2"/>
  <c r="L33" i="2"/>
  <c r="I33" i="2"/>
  <c r="L32" i="2"/>
  <c r="I32" i="2"/>
  <c r="L25" i="2"/>
  <c r="I25" i="2"/>
  <c r="L24" i="2"/>
  <c r="I24" i="2"/>
  <c r="L23" i="2"/>
  <c r="I23" i="2"/>
  <c r="M23" i="2" s="1"/>
  <c r="L13" i="2"/>
  <c r="I13" i="2"/>
  <c r="L12" i="2"/>
  <c r="I12" i="2"/>
  <c r="L11" i="2"/>
  <c r="I11" i="2"/>
  <c r="L21" i="2"/>
  <c r="I21" i="2"/>
  <c r="L20" i="2"/>
  <c r="S22" i="2" s="1"/>
  <c r="I20" i="2"/>
  <c r="M20" i="2" s="1"/>
  <c r="L19" i="2"/>
  <c r="I19" i="2"/>
  <c r="L18" i="2"/>
  <c r="I18" i="2"/>
  <c r="O18" i="2" s="1"/>
  <c r="L17" i="2"/>
  <c r="I17" i="2"/>
  <c r="L16" i="2"/>
  <c r="I16" i="2"/>
  <c r="L15" i="2"/>
  <c r="I15" i="2"/>
  <c r="M15" i="2" s="1"/>
  <c r="L14" i="2"/>
  <c r="I14" i="2"/>
  <c r="M14" i="2" s="1"/>
  <c r="L4" i="2"/>
  <c r="I4" i="2"/>
  <c r="L3" i="2"/>
  <c r="I3" i="2"/>
  <c r="L2" i="2"/>
  <c r="I2" i="2"/>
  <c r="L10" i="2"/>
  <c r="I10" i="2"/>
  <c r="L9" i="2"/>
  <c r="I9" i="2"/>
  <c r="L8" i="2"/>
  <c r="I8" i="2"/>
  <c r="M8" i="2" s="1"/>
  <c r="L7" i="2"/>
  <c r="I7" i="2"/>
  <c r="L6" i="2"/>
  <c r="I6" i="2"/>
  <c r="M6" i="2" s="1"/>
  <c r="L5" i="2"/>
  <c r="I5" i="2"/>
  <c r="O5" i="2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2" i="1"/>
  <c r="T84" i="2" l="1"/>
  <c r="Q70" i="2"/>
  <c r="N76" i="1"/>
  <c r="P76" i="1"/>
  <c r="N85" i="1"/>
  <c r="P85" i="1"/>
  <c r="P82" i="1"/>
  <c r="N82" i="1"/>
  <c r="V75" i="2"/>
  <c r="N78" i="1"/>
  <c r="P78" i="1"/>
  <c r="P80" i="1"/>
  <c r="N80" i="1"/>
  <c r="P73" i="1"/>
  <c r="N73" i="1"/>
  <c r="N89" i="1"/>
  <c r="P89" i="1"/>
  <c r="T86" i="2"/>
  <c r="P70" i="1"/>
  <c r="N70" i="1"/>
  <c r="P86" i="1"/>
  <c r="N86" i="1"/>
  <c r="V81" i="2"/>
  <c r="W75" i="2"/>
  <c r="N72" i="1"/>
  <c r="P72" i="1"/>
  <c r="P81" i="1"/>
  <c r="N81" i="1"/>
  <c r="T89" i="2"/>
  <c r="T90" i="2"/>
  <c r="Q82" i="2"/>
  <c r="T78" i="2"/>
  <c r="T72" i="2"/>
  <c r="Q74" i="2"/>
  <c r="X75" i="2" s="1"/>
  <c r="T75" i="2"/>
  <c r="T74" i="2"/>
  <c r="P77" i="1"/>
  <c r="N77" i="1"/>
  <c r="P74" i="1"/>
  <c r="N74" i="1"/>
  <c r="P90" i="1"/>
  <c r="N90" i="1"/>
  <c r="T77" i="2"/>
  <c r="W72" i="2"/>
  <c r="X86" i="2"/>
  <c r="X87" i="2"/>
  <c r="W86" i="2"/>
  <c r="W89" i="2"/>
  <c r="U89" i="2"/>
  <c r="U90" i="2"/>
  <c r="U86" i="2"/>
  <c r="U87" i="2"/>
  <c r="U83" i="2"/>
  <c r="U84" i="2"/>
  <c r="U80" i="2"/>
  <c r="U81" i="2"/>
  <c r="U77" i="2"/>
  <c r="U78" i="2"/>
  <c r="U74" i="2"/>
  <c r="U71" i="2"/>
  <c r="U72" i="2"/>
  <c r="X80" i="2"/>
  <c r="X81" i="2"/>
  <c r="W77" i="2"/>
  <c r="X83" i="2"/>
  <c r="X84" i="2"/>
  <c r="X71" i="2"/>
  <c r="X72" i="2"/>
  <c r="X74" i="2"/>
  <c r="W83" i="2"/>
  <c r="W80" i="2"/>
  <c r="X89" i="2"/>
  <c r="X90" i="2"/>
  <c r="X77" i="2"/>
  <c r="X78" i="2"/>
  <c r="S7" i="2"/>
  <c r="S3" i="2"/>
  <c r="S37" i="2"/>
  <c r="M10" i="2"/>
  <c r="M3" i="2"/>
  <c r="Q3" i="2" s="1"/>
  <c r="O7" i="2"/>
  <c r="M9" i="2"/>
  <c r="Q9" i="2" s="1"/>
  <c r="M17" i="2"/>
  <c r="Q17" i="2" s="1"/>
  <c r="M19" i="2"/>
  <c r="Q19" i="2" s="1"/>
  <c r="M21" i="2"/>
  <c r="Q21" i="2" s="1"/>
  <c r="Q6" i="2"/>
  <c r="J5" i="2"/>
  <c r="S60" i="2"/>
  <c r="S65" i="2"/>
  <c r="S51" i="2"/>
  <c r="J21" i="2"/>
  <c r="S39" i="2"/>
  <c r="S27" i="2"/>
  <c r="O6" i="2"/>
  <c r="S10" i="2"/>
  <c r="Q10" i="2"/>
  <c r="S68" i="2"/>
  <c r="S16" i="2"/>
  <c r="J20" i="2"/>
  <c r="M24" i="2"/>
  <c r="M45" i="2"/>
  <c r="Q45" i="2" s="1"/>
  <c r="J7" i="2"/>
  <c r="N7" i="2" s="1"/>
  <c r="S12" i="2"/>
  <c r="S33" i="2"/>
  <c r="S36" i="2"/>
  <c r="S48" i="2"/>
  <c r="M12" i="2"/>
  <c r="Q12" i="2" s="1"/>
  <c r="S42" i="2"/>
  <c r="Q43" i="2"/>
  <c r="J8" i="2"/>
  <c r="J9" i="2"/>
  <c r="J15" i="2"/>
  <c r="J24" i="2"/>
  <c r="J45" i="2"/>
  <c r="M5" i="2"/>
  <c r="S6" i="2"/>
  <c r="M7" i="2"/>
  <c r="Q7" i="2" s="1"/>
  <c r="J14" i="2"/>
  <c r="J23" i="2"/>
  <c r="Q44" i="2"/>
  <c r="J6" i="2"/>
  <c r="P6" i="2" s="1"/>
  <c r="S28" i="2"/>
  <c r="J44" i="2"/>
  <c r="Q14" i="2"/>
  <c r="Q23" i="2"/>
  <c r="M2" i="2"/>
  <c r="J2" i="2"/>
  <c r="M11" i="2"/>
  <c r="Q11" i="2" s="1"/>
  <c r="J11" i="2"/>
  <c r="O25" i="2"/>
  <c r="J25" i="2"/>
  <c r="M25" i="2"/>
  <c r="M39" i="2"/>
  <c r="Q39" i="2" s="1"/>
  <c r="O39" i="2"/>
  <c r="J39" i="2"/>
  <c r="O16" i="2"/>
  <c r="J16" i="2"/>
  <c r="M16" i="2"/>
  <c r="M32" i="2"/>
  <c r="Q32" i="2" s="1"/>
  <c r="O32" i="2"/>
  <c r="J32" i="2"/>
  <c r="O2" i="2"/>
  <c r="S18" i="2"/>
  <c r="S19" i="2"/>
  <c r="M33" i="2"/>
  <c r="Q33" i="2" s="1"/>
  <c r="O33" i="2"/>
  <c r="J33" i="2"/>
  <c r="M18" i="2"/>
  <c r="Q18" i="2" s="1"/>
  <c r="J18" i="2"/>
  <c r="O11" i="2"/>
  <c r="M38" i="2"/>
  <c r="Q38" i="2" s="1"/>
  <c r="O38" i="2"/>
  <c r="J38" i="2"/>
  <c r="M42" i="2"/>
  <c r="Q42" i="2" s="1"/>
  <c r="O42" i="2"/>
  <c r="J42" i="2"/>
  <c r="M54" i="2"/>
  <c r="O54" i="2"/>
  <c r="J54" i="2"/>
  <c r="M57" i="2"/>
  <c r="Q57" i="2" s="1"/>
  <c r="O57" i="2"/>
  <c r="J57" i="2"/>
  <c r="M47" i="2"/>
  <c r="Q47" i="2" s="1"/>
  <c r="O47" i="2"/>
  <c r="J47" i="2"/>
  <c r="M64" i="2"/>
  <c r="Q64" i="2" s="1"/>
  <c r="O64" i="2"/>
  <c r="J64" i="2"/>
  <c r="M50" i="2"/>
  <c r="O50" i="2"/>
  <c r="J50" i="2"/>
  <c r="O8" i="2"/>
  <c r="S9" i="2"/>
  <c r="O4" i="2"/>
  <c r="J4" i="2"/>
  <c r="O15" i="2"/>
  <c r="O20" i="2"/>
  <c r="S21" i="2"/>
  <c r="O13" i="2"/>
  <c r="J13" i="2"/>
  <c r="O24" i="2"/>
  <c r="S25" i="2"/>
  <c r="O37" i="2"/>
  <c r="J37" i="2"/>
  <c r="M37" i="2"/>
  <c r="Q37" i="2" s="1"/>
  <c r="O28" i="2"/>
  <c r="J28" i="2"/>
  <c r="M28" i="2"/>
  <c r="Q28" i="2" s="1"/>
  <c r="M29" i="2"/>
  <c r="J29" i="2"/>
  <c r="M56" i="2"/>
  <c r="O56" i="2"/>
  <c r="J56" i="2"/>
  <c r="M59" i="2"/>
  <c r="O59" i="2"/>
  <c r="J59" i="2"/>
  <c r="S66" i="2"/>
  <c r="M41" i="2"/>
  <c r="O41" i="2"/>
  <c r="J41" i="2"/>
  <c r="M30" i="2"/>
  <c r="Q30" i="2" s="1"/>
  <c r="J30" i="2"/>
  <c r="O10" i="2"/>
  <c r="J10" i="2"/>
  <c r="O3" i="2"/>
  <c r="O17" i="2"/>
  <c r="O12" i="2"/>
  <c r="M35" i="2"/>
  <c r="O35" i="2"/>
  <c r="V37" i="2" s="1"/>
  <c r="J35" i="2"/>
  <c r="M26" i="2"/>
  <c r="Q26" i="2" s="1"/>
  <c r="O26" i="2"/>
  <c r="J26" i="2"/>
  <c r="M27" i="2"/>
  <c r="Q27" i="2" s="1"/>
  <c r="O27" i="2"/>
  <c r="J27" i="2"/>
  <c r="Q29" i="2"/>
  <c r="S31" i="2"/>
  <c r="O30" i="2"/>
  <c r="S55" i="2"/>
  <c r="Q8" i="2"/>
  <c r="O9" i="2"/>
  <c r="J3" i="2"/>
  <c r="M4" i="2"/>
  <c r="Q4" i="2" s="1"/>
  <c r="S4" i="2"/>
  <c r="O14" i="2"/>
  <c r="Q15" i="2"/>
  <c r="S15" i="2"/>
  <c r="J17" i="2"/>
  <c r="O19" i="2"/>
  <c r="J19" i="2"/>
  <c r="Q20" i="2"/>
  <c r="X22" i="2" s="1"/>
  <c r="O21" i="2"/>
  <c r="J12" i="2"/>
  <c r="M13" i="2"/>
  <c r="Q13" i="2" s="1"/>
  <c r="S13" i="2"/>
  <c r="O23" i="2"/>
  <c r="S24" i="2"/>
  <c r="O34" i="2"/>
  <c r="J34" i="2"/>
  <c r="M34" i="2"/>
  <c r="Q34" i="2" s="1"/>
  <c r="S34" i="2"/>
  <c r="O40" i="2"/>
  <c r="J40" i="2"/>
  <c r="M40" i="2"/>
  <c r="Q40" i="2" s="1"/>
  <c r="S40" i="2"/>
  <c r="O43" i="2"/>
  <c r="J43" i="2"/>
  <c r="S43" i="2"/>
  <c r="O29" i="2"/>
  <c r="S30" i="2"/>
  <c r="S54" i="2"/>
  <c r="S57" i="2"/>
  <c r="S61" i="2"/>
  <c r="M48" i="2"/>
  <c r="Q48" i="2" s="1"/>
  <c r="O48" i="2"/>
  <c r="J48" i="2"/>
  <c r="M65" i="2"/>
  <c r="Q65" i="2" s="1"/>
  <c r="O65" i="2"/>
  <c r="J65" i="2"/>
  <c r="M51" i="2"/>
  <c r="Q51" i="2" s="1"/>
  <c r="O51" i="2"/>
  <c r="J51" i="2"/>
  <c r="M68" i="2"/>
  <c r="O68" i="2"/>
  <c r="V69" i="2" s="1"/>
  <c r="J68" i="2"/>
  <c r="O31" i="2"/>
  <c r="J31" i="2"/>
  <c r="O45" i="2"/>
  <c r="O55" i="2"/>
  <c r="J55" i="2"/>
  <c r="M55" i="2"/>
  <c r="Q55" i="2" s="1"/>
  <c r="O61" i="2"/>
  <c r="J61" i="2"/>
  <c r="M61" i="2"/>
  <c r="Q61" i="2" s="1"/>
  <c r="O66" i="2"/>
  <c r="J66" i="2"/>
  <c r="M66" i="2"/>
  <c r="Q66" i="2" s="1"/>
  <c r="O69" i="2"/>
  <c r="J69" i="2"/>
  <c r="M69" i="2"/>
  <c r="Q69" i="2" s="1"/>
  <c r="M31" i="2"/>
  <c r="Q31" i="2" s="1"/>
  <c r="O44" i="2"/>
  <c r="S45" i="2"/>
  <c r="O46" i="2"/>
  <c r="J46" i="2"/>
  <c r="M46" i="2"/>
  <c r="S46" i="2"/>
  <c r="O58" i="2"/>
  <c r="J58" i="2"/>
  <c r="M58" i="2"/>
  <c r="Q58" i="2" s="1"/>
  <c r="S58" i="2"/>
  <c r="O49" i="2"/>
  <c r="J49" i="2"/>
  <c r="M49" i="2"/>
  <c r="Q49" i="2" s="1"/>
  <c r="S49" i="2"/>
  <c r="O52" i="2"/>
  <c r="J52" i="2"/>
  <c r="M52" i="2"/>
  <c r="Q52" i="2" s="1"/>
  <c r="S52" i="2"/>
  <c r="I69" i="1"/>
  <c r="J69" i="1" s="1"/>
  <c r="I68" i="1"/>
  <c r="I67" i="1"/>
  <c r="I66" i="1"/>
  <c r="I65" i="1"/>
  <c r="J65" i="1" s="1"/>
  <c r="I64" i="1"/>
  <c r="I63" i="1"/>
  <c r="I62" i="1"/>
  <c r="I61" i="1"/>
  <c r="J61" i="1" s="1"/>
  <c r="I60" i="1"/>
  <c r="I59" i="1"/>
  <c r="I58" i="1"/>
  <c r="I57" i="1"/>
  <c r="J57" i="1" s="1"/>
  <c r="I56" i="1"/>
  <c r="I55" i="1"/>
  <c r="I53" i="1"/>
  <c r="I52" i="1"/>
  <c r="J52" i="1" s="1"/>
  <c r="I51" i="1"/>
  <c r="I50" i="1"/>
  <c r="I49" i="1"/>
  <c r="I48" i="1"/>
  <c r="J48" i="1" s="1"/>
  <c r="I46" i="1"/>
  <c r="I45" i="1"/>
  <c r="I44" i="1"/>
  <c r="I43" i="1"/>
  <c r="J43" i="1" s="1"/>
  <c r="I42" i="1"/>
  <c r="I41" i="1"/>
  <c r="I40" i="1"/>
  <c r="I39" i="1"/>
  <c r="J39" i="1" s="1"/>
  <c r="I38" i="1"/>
  <c r="I37" i="1"/>
  <c r="I36" i="1"/>
  <c r="I35" i="1"/>
  <c r="J35" i="1" s="1"/>
  <c r="I34" i="1"/>
  <c r="I33" i="1"/>
  <c r="I32" i="1"/>
  <c r="I31" i="1"/>
  <c r="J31" i="1" s="1"/>
  <c r="I30" i="1"/>
  <c r="I29" i="1"/>
  <c r="I28" i="1"/>
  <c r="I27" i="1"/>
  <c r="J27" i="1" s="1"/>
  <c r="I26" i="1"/>
  <c r="I25" i="1"/>
  <c r="I24" i="1"/>
  <c r="I23" i="1"/>
  <c r="J23" i="1" s="1"/>
  <c r="I22" i="1"/>
  <c r="I21" i="1"/>
  <c r="I20" i="1"/>
  <c r="I19" i="1"/>
  <c r="J19" i="1" s="1"/>
  <c r="I18" i="1"/>
  <c r="I17" i="1"/>
  <c r="I16" i="1"/>
  <c r="I15" i="1"/>
  <c r="J15" i="1" s="1"/>
  <c r="I14" i="1"/>
  <c r="I13" i="1"/>
  <c r="I12" i="1"/>
  <c r="I11" i="1"/>
  <c r="J11" i="1" s="1"/>
  <c r="I10" i="1"/>
  <c r="I9" i="1"/>
  <c r="I8" i="1"/>
  <c r="I7" i="1"/>
  <c r="J7" i="1" s="1"/>
  <c r="I6" i="1"/>
  <c r="I5" i="1"/>
  <c r="I4" i="1"/>
  <c r="I3" i="1"/>
  <c r="J3" i="1" s="1"/>
  <c r="I2" i="1"/>
  <c r="J2" i="1" s="1"/>
  <c r="Q68" i="2" l="1"/>
  <c r="X69" i="2" s="1"/>
  <c r="T69" i="2"/>
  <c r="T37" i="2"/>
  <c r="V22" i="2"/>
  <c r="T22" i="2"/>
  <c r="T9" i="2"/>
  <c r="P7" i="2"/>
  <c r="T10" i="2"/>
  <c r="N5" i="2"/>
  <c r="T7" i="2"/>
  <c r="P9" i="2"/>
  <c r="T45" i="2"/>
  <c r="N23" i="2"/>
  <c r="P20" i="2"/>
  <c r="P5" i="2"/>
  <c r="T18" i="2"/>
  <c r="N14" i="2"/>
  <c r="Q5" i="2"/>
  <c r="X7" i="2" s="1"/>
  <c r="T15" i="2"/>
  <c r="N21" i="2"/>
  <c r="V7" i="2"/>
  <c r="T21" i="2"/>
  <c r="T24" i="2"/>
  <c r="N20" i="2"/>
  <c r="U22" i="2" s="1"/>
  <c r="T16" i="2"/>
  <c r="T19" i="2"/>
  <c r="P23" i="2"/>
  <c r="V6" i="2"/>
  <c r="T25" i="2"/>
  <c r="N6" i="2"/>
  <c r="T6" i="2"/>
  <c r="P21" i="2"/>
  <c r="Q24" i="2"/>
  <c r="X49" i="2" s="1"/>
  <c r="N9" i="2"/>
  <c r="Q25" i="2"/>
  <c r="X33" i="2" s="1"/>
  <c r="P15" i="2"/>
  <c r="N15" i="2"/>
  <c r="P14" i="2"/>
  <c r="P45" i="2"/>
  <c r="N45" i="2"/>
  <c r="P8" i="2"/>
  <c r="N8" i="2"/>
  <c r="N44" i="2"/>
  <c r="P44" i="2"/>
  <c r="P24" i="2"/>
  <c r="N24" i="2"/>
  <c r="N49" i="2"/>
  <c r="P49" i="2"/>
  <c r="P31" i="2"/>
  <c r="N31" i="2"/>
  <c r="P65" i="2"/>
  <c r="N65" i="2"/>
  <c r="V30" i="2"/>
  <c r="V31" i="2"/>
  <c r="P40" i="2"/>
  <c r="N40" i="2"/>
  <c r="X31" i="2"/>
  <c r="P35" i="2"/>
  <c r="N35" i="2"/>
  <c r="X13" i="2"/>
  <c r="V18" i="2"/>
  <c r="V19" i="2"/>
  <c r="P10" i="2"/>
  <c r="N10" i="2"/>
  <c r="P41" i="2"/>
  <c r="N41" i="2"/>
  <c r="V60" i="2"/>
  <c r="V61" i="2"/>
  <c r="T58" i="2"/>
  <c r="T57" i="2"/>
  <c r="T31" i="2"/>
  <c r="T30" i="2"/>
  <c r="N28" i="2"/>
  <c r="P28" i="2"/>
  <c r="V21" i="2"/>
  <c r="P4" i="2"/>
  <c r="N4" i="2"/>
  <c r="V68" i="2"/>
  <c r="T52" i="2"/>
  <c r="T51" i="2"/>
  <c r="P47" i="2"/>
  <c r="N47" i="2"/>
  <c r="T55" i="2"/>
  <c r="T54" i="2"/>
  <c r="X6" i="2"/>
  <c r="P33" i="2"/>
  <c r="N33" i="2"/>
  <c r="V33" i="2"/>
  <c r="V34" i="2"/>
  <c r="N11" i="2"/>
  <c r="P11" i="2"/>
  <c r="X66" i="2"/>
  <c r="X65" i="2"/>
  <c r="N58" i="2"/>
  <c r="P58" i="2"/>
  <c r="Q50" i="2"/>
  <c r="Q56" i="2"/>
  <c r="P51" i="2"/>
  <c r="N51" i="2"/>
  <c r="X28" i="2"/>
  <c r="X21" i="2"/>
  <c r="P17" i="2"/>
  <c r="N17" i="2"/>
  <c r="V15" i="2"/>
  <c r="V16" i="2"/>
  <c r="P3" i="2"/>
  <c r="N3" i="2"/>
  <c r="N26" i="2"/>
  <c r="P26" i="2"/>
  <c r="V36" i="2"/>
  <c r="V42" i="2"/>
  <c r="V43" i="2"/>
  <c r="T61" i="2"/>
  <c r="T60" i="2"/>
  <c r="Q46" i="2"/>
  <c r="X46" i="2" s="1"/>
  <c r="N37" i="2"/>
  <c r="P37" i="2"/>
  <c r="P13" i="2"/>
  <c r="N13" i="2"/>
  <c r="T68" i="2"/>
  <c r="P64" i="2"/>
  <c r="N64" i="2"/>
  <c r="V48" i="2"/>
  <c r="V49" i="2"/>
  <c r="P38" i="2"/>
  <c r="N38" i="2"/>
  <c r="V12" i="2"/>
  <c r="V13" i="2"/>
  <c r="N18" i="2"/>
  <c r="P18" i="2"/>
  <c r="X19" i="2"/>
  <c r="T34" i="2"/>
  <c r="T33" i="2"/>
  <c r="T13" i="2"/>
  <c r="T12" i="2"/>
  <c r="N2" i="2"/>
  <c r="P2" i="2"/>
  <c r="N52" i="2"/>
  <c r="P52" i="2"/>
  <c r="Q59" i="2"/>
  <c r="N46" i="2"/>
  <c r="P46" i="2"/>
  <c r="V45" i="2"/>
  <c r="V46" i="2"/>
  <c r="N69" i="2"/>
  <c r="P69" i="2"/>
  <c r="N61" i="2"/>
  <c r="P61" i="2"/>
  <c r="P68" i="2"/>
  <c r="W69" i="2" s="1"/>
  <c r="N68" i="2"/>
  <c r="N43" i="2"/>
  <c r="P43" i="2"/>
  <c r="P34" i="2"/>
  <c r="N34" i="2"/>
  <c r="P19" i="2"/>
  <c r="N19" i="2"/>
  <c r="N27" i="2"/>
  <c r="P27" i="2"/>
  <c r="V27" i="2"/>
  <c r="V28" i="2"/>
  <c r="T36" i="2"/>
  <c r="P30" i="2"/>
  <c r="N30" i="2"/>
  <c r="T43" i="2"/>
  <c r="T42" i="2"/>
  <c r="P56" i="2"/>
  <c r="N56" i="2"/>
  <c r="Q41" i="2"/>
  <c r="X9" i="2" s="1"/>
  <c r="P50" i="2"/>
  <c r="N50" i="2"/>
  <c r="V65" i="2"/>
  <c r="V66" i="2"/>
  <c r="T49" i="2"/>
  <c r="T48" i="2"/>
  <c r="P54" i="2"/>
  <c r="N54" i="2"/>
  <c r="P42" i="2"/>
  <c r="N42" i="2"/>
  <c r="V39" i="2"/>
  <c r="V40" i="2"/>
  <c r="T4" i="2"/>
  <c r="T3" i="2"/>
  <c r="X48" i="2"/>
  <c r="Q54" i="2"/>
  <c r="X34" i="2" s="1"/>
  <c r="T46" i="2"/>
  <c r="N66" i="2"/>
  <c r="P66" i="2"/>
  <c r="N55" i="2"/>
  <c r="P55" i="2"/>
  <c r="P48" i="2"/>
  <c r="N48" i="2"/>
  <c r="Q35" i="2"/>
  <c r="V24" i="2"/>
  <c r="V25" i="2"/>
  <c r="P12" i="2"/>
  <c r="N12" i="2"/>
  <c r="X10" i="2"/>
  <c r="T28" i="2"/>
  <c r="T27" i="2"/>
  <c r="Q2" i="2"/>
  <c r="X12" i="2" s="1"/>
  <c r="P59" i="2"/>
  <c r="N59" i="2"/>
  <c r="V57" i="2"/>
  <c r="V58" i="2"/>
  <c r="N29" i="2"/>
  <c r="P29" i="2"/>
  <c r="X40" i="2"/>
  <c r="V9" i="2"/>
  <c r="V10" i="2"/>
  <c r="V51" i="2"/>
  <c r="V52" i="2"/>
  <c r="T66" i="2"/>
  <c r="T65" i="2"/>
  <c r="P57" i="2"/>
  <c r="N57" i="2"/>
  <c r="V54" i="2"/>
  <c r="V55" i="2"/>
  <c r="T40" i="2"/>
  <c r="T39" i="2"/>
  <c r="V3" i="2"/>
  <c r="V4" i="2"/>
  <c r="P32" i="2"/>
  <c r="N32" i="2"/>
  <c r="N16" i="2"/>
  <c r="P16" i="2"/>
  <c r="P39" i="2"/>
  <c r="N39" i="2"/>
  <c r="N25" i="2"/>
  <c r="P25" i="2"/>
  <c r="Q16" i="2"/>
  <c r="X16" i="2" s="1"/>
  <c r="N69" i="1"/>
  <c r="P69" i="1"/>
  <c r="N2" i="1"/>
  <c r="P2" i="1"/>
  <c r="O2" i="1"/>
  <c r="M2" i="1"/>
  <c r="Q2" i="1" s="1"/>
  <c r="O69" i="1"/>
  <c r="M69" i="1"/>
  <c r="Q69" i="1" s="1"/>
  <c r="M4" i="1"/>
  <c r="Q4" i="1" s="1"/>
  <c r="O4" i="1"/>
  <c r="M8" i="1"/>
  <c r="O8" i="1"/>
  <c r="M12" i="1"/>
  <c r="Q12" i="1" s="1"/>
  <c r="O12" i="1"/>
  <c r="M16" i="1"/>
  <c r="Q16" i="1" s="1"/>
  <c r="O16" i="1"/>
  <c r="M20" i="1"/>
  <c r="O20" i="1"/>
  <c r="M24" i="1"/>
  <c r="Q24" i="1" s="1"/>
  <c r="O24" i="1"/>
  <c r="M28" i="1"/>
  <c r="Q28" i="1" s="1"/>
  <c r="O28" i="1"/>
  <c r="M32" i="1"/>
  <c r="O32" i="1"/>
  <c r="M36" i="1"/>
  <c r="Q36" i="1" s="1"/>
  <c r="O36" i="1"/>
  <c r="M40" i="1"/>
  <c r="Q40" i="1" s="1"/>
  <c r="O40" i="1"/>
  <c r="M44" i="1"/>
  <c r="O44" i="1"/>
  <c r="M49" i="1"/>
  <c r="Q49" i="1" s="1"/>
  <c r="O49" i="1"/>
  <c r="M53" i="1"/>
  <c r="O53" i="1"/>
  <c r="M58" i="1"/>
  <c r="O58" i="1"/>
  <c r="M62" i="1"/>
  <c r="Q62" i="1" s="1"/>
  <c r="O62" i="1"/>
  <c r="M66" i="1"/>
  <c r="Q66" i="1" s="1"/>
  <c r="O66" i="1"/>
  <c r="J66" i="1"/>
  <c r="J62" i="1"/>
  <c r="J58" i="1"/>
  <c r="J53" i="1"/>
  <c r="J49" i="1"/>
  <c r="J44" i="1"/>
  <c r="J40" i="1"/>
  <c r="J36" i="1"/>
  <c r="J32" i="1"/>
  <c r="J28" i="1"/>
  <c r="J24" i="1"/>
  <c r="J20" i="1"/>
  <c r="J16" i="1"/>
  <c r="J12" i="1"/>
  <c r="J8" i="1"/>
  <c r="J4" i="1"/>
  <c r="M5" i="1"/>
  <c r="O5" i="1"/>
  <c r="M9" i="1"/>
  <c r="Q9" i="1" s="1"/>
  <c r="O9" i="1"/>
  <c r="M13" i="1"/>
  <c r="Q13" i="1" s="1"/>
  <c r="O13" i="1"/>
  <c r="M17" i="1"/>
  <c r="O17" i="1"/>
  <c r="M21" i="1"/>
  <c r="Q21" i="1" s="1"/>
  <c r="O21" i="1"/>
  <c r="M25" i="1"/>
  <c r="Q25" i="1" s="1"/>
  <c r="O25" i="1"/>
  <c r="M29" i="1"/>
  <c r="O29" i="1"/>
  <c r="M33" i="1"/>
  <c r="Q33" i="1" s="1"/>
  <c r="O33" i="1"/>
  <c r="M37" i="1"/>
  <c r="Q37" i="1" s="1"/>
  <c r="O37" i="1"/>
  <c r="M41" i="1"/>
  <c r="O41" i="1"/>
  <c r="M45" i="1"/>
  <c r="Q45" i="1" s="1"/>
  <c r="O45" i="1"/>
  <c r="M50" i="1"/>
  <c r="O50" i="1"/>
  <c r="M55" i="1"/>
  <c r="Q55" i="1" s="1"/>
  <c r="O55" i="1"/>
  <c r="M59" i="1"/>
  <c r="Q59" i="1" s="1"/>
  <c r="O59" i="1"/>
  <c r="M63" i="1"/>
  <c r="Q63" i="1" s="1"/>
  <c r="O63" i="1"/>
  <c r="M67" i="1"/>
  <c r="O67" i="1"/>
  <c r="N65" i="1"/>
  <c r="P65" i="1"/>
  <c r="N61" i="1"/>
  <c r="P61" i="1"/>
  <c r="N57" i="1"/>
  <c r="P57" i="1"/>
  <c r="N52" i="1"/>
  <c r="P52" i="1"/>
  <c r="N48" i="1"/>
  <c r="P48" i="1"/>
  <c r="N43" i="1"/>
  <c r="P43" i="1"/>
  <c r="N39" i="1"/>
  <c r="P39" i="1"/>
  <c r="N35" i="1"/>
  <c r="P35" i="1"/>
  <c r="N31" i="1"/>
  <c r="P31" i="1"/>
  <c r="N27" i="1"/>
  <c r="P27" i="1"/>
  <c r="N23" i="1"/>
  <c r="P23" i="1"/>
  <c r="N19" i="1"/>
  <c r="P19" i="1"/>
  <c r="N15" i="1"/>
  <c r="P15" i="1"/>
  <c r="N11" i="1"/>
  <c r="P11" i="1"/>
  <c r="N7" i="1"/>
  <c r="P7" i="1"/>
  <c r="N3" i="1"/>
  <c r="P3" i="1"/>
  <c r="O6" i="1"/>
  <c r="M6" i="1"/>
  <c r="Q6" i="1" s="1"/>
  <c r="O10" i="1"/>
  <c r="M10" i="1"/>
  <c r="Q10" i="1" s="1"/>
  <c r="O14" i="1"/>
  <c r="M14" i="1"/>
  <c r="O18" i="1"/>
  <c r="M18" i="1"/>
  <c r="Q18" i="1" s="1"/>
  <c r="O22" i="1"/>
  <c r="M22" i="1"/>
  <c r="Q22" i="1" s="1"/>
  <c r="O26" i="1"/>
  <c r="M26" i="1"/>
  <c r="O30" i="1"/>
  <c r="M30" i="1"/>
  <c r="Q30" i="1" s="1"/>
  <c r="O34" i="1"/>
  <c r="M34" i="1"/>
  <c r="Q34" i="1" s="1"/>
  <c r="O38" i="1"/>
  <c r="M38" i="1"/>
  <c r="O42" i="1"/>
  <c r="M42" i="1"/>
  <c r="Q42" i="1" s="1"/>
  <c r="O46" i="1"/>
  <c r="M46" i="1"/>
  <c r="Q46" i="1" s="1"/>
  <c r="O51" i="1"/>
  <c r="M51" i="1"/>
  <c r="Q51" i="1" s="1"/>
  <c r="O56" i="1"/>
  <c r="M56" i="1"/>
  <c r="Q56" i="1" s="1"/>
  <c r="O60" i="1"/>
  <c r="M60" i="1"/>
  <c r="Q60" i="1" s="1"/>
  <c r="O64" i="1"/>
  <c r="M64" i="1"/>
  <c r="O68" i="1"/>
  <c r="M68" i="1"/>
  <c r="Q68" i="1" s="1"/>
  <c r="J68" i="1"/>
  <c r="J64" i="1"/>
  <c r="J60" i="1"/>
  <c r="J56" i="1"/>
  <c r="J51" i="1"/>
  <c r="J46" i="1"/>
  <c r="J42" i="1"/>
  <c r="J38" i="1"/>
  <c r="J34" i="1"/>
  <c r="J30" i="1"/>
  <c r="J26" i="1"/>
  <c r="J22" i="1"/>
  <c r="J18" i="1"/>
  <c r="J14" i="1"/>
  <c r="J10" i="1"/>
  <c r="J6" i="1"/>
  <c r="M3" i="1"/>
  <c r="O3" i="1"/>
  <c r="M7" i="1"/>
  <c r="Q7" i="1" s="1"/>
  <c r="O7" i="1"/>
  <c r="M11" i="1"/>
  <c r="O11" i="1"/>
  <c r="M15" i="1"/>
  <c r="Q15" i="1" s="1"/>
  <c r="O15" i="1"/>
  <c r="O19" i="1"/>
  <c r="M19" i="1"/>
  <c r="Q19" i="1" s="1"/>
  <c r="O23" i="1"/>
  <c r="M23" i="1"/>
  <c r="O27" i="1"/>
  <c r="M27" i="1"/>
  <c r="Q27" i="1" s="1"/>
  <c r="O31" i="1"/>
  <c r="M31" i="1"/>
  <c r="Q31" i="1" s="1"/>
  <c r="O35" i="1"/>
  <c r="M35" i="1"/>
  <c r="O39" i="1"/>
  <c r="M39" i="1"/>
  <c r="Q39" i="1" s="1"/>
  <c r="O43" i="1"/>
  <c r="M43" i="1"/>
  <c r="Q43" i="1" s="1"/>
  <c r="O48" i="1"/>
  <c r="M48" i="1"/>
  <c r="O52" i="1"/>
  <c r="M52" i="1"/>
  <c r="Q52" i="1" s="1"/>
  <c r="O57" i="1"/>
  <c r="M57" i="1"/>
  <c r="Q57" i="1" s="1"/>
  <c r="O61" i="1"/>
  <c r="M61" i="1"/>
  <c r="O65" i="1"/>
  <c r="M65" i="1"/>
  <c r="Q65" i="1" s="1"/>
  <c r="J67" i="1"/>
  <c r="J63" i="1"/>
  <c r="J59" i="1"/>
  <c r="J55" i="1"/>
  <c r="J50" i="1"/>
  <c r="J45" i="1"/>
  <c r="J41" i="1"/>
  <c r="J37" i="1"/>
  <c r="J33" i="1"/>
  <c r="J29" i="1"/>
  <c r="J25" i="1"/>
  <c r="J21" i="1"/>
  <c r="J17" i="1"/>
  <c r="J13" i="1"/>
  <c r="J9" i="1"/>
  <c r="J5" i="1"/>
  <c r="U69" i="2" l="1"/>
  <c r="W22" i="2"/>
  <c r="X18" i="2"/>
  <c r="X37" i="2"/>
  <c r="W37" i="2"/>
  <c r="U37" i="2"/>
  <c r="U7" i="2"/>
  <c r="W7" i="2"/>
  <c r="X27" i="2"/>
  <c r="W16" i="2"/>
  <c r="X39" i="2"/>
  <c r="U6" i="2"/>
  <c r="X30" i="2"/>
  <c r="W21" i="2"/>
  <c r="W6" i="2"/>
  <c r="X25" i="2"/>
  <c r="W24" i="2"/>
  <c r="X15" i="2"/>
  <c r="W10" i="2"/>
  <c r="X24" i="2"/>
  <c r="U31" i="2"/>
  <c r="U30" i="2"/>
  <c r="U45" i="2"/>
  <c r="U46" i="2"/>
  <c r="U12" i="2"/>
  <c r="U13" i="2"/>
  <c r="W49" i="2"/>
  <c r="W48" i="2"/>
  <c r="U25" i="2"/>
  <c r="U24" i="2"/>
  <c r="U15" i="2"/>
  <c r="U16" i="2"/>
  <c r="U68" i="2"/>
  <c r="X4" i="2"/>
  <c r="X3" i="2"/>
  <c r="W52" i="2"/>
  <c r="W51" i="2"/>
  <c r="U57" i="2"/>
  <c r="U58" i="2"/>
  <c r="X61" i="2"/>
  <c r="X60" i="2"/>
  <c r="U3" i="2"/>
  <c r="U4" i="2"/>
  <c r="W39" i="2"/>
  <c r="W40" i="2"/>
  <c r="W66" i="2"/>
  <c r="W65" i="2"/>
  <c r="U21" i="2"/>
  <c r="U19" i="2"/>
  <c r="U18" i="2"/>
  <c r="X58" i="2"/>
  <c r="X57" i="2"/>
  <c r="U43" i="2"/>
  <c r="U42" i="2"/>
  <c r="U36" i="2"/>
  <c r="W61" i="2"/>
  <c r="W60" i="2"/>
  <c r="W15" i="2"/>
  <c r="U51" i="2"/>
  <c r="U52" i="2"/>
  <c r="X43" i="2"/>
  <c r="X42" i="2"/>
  <c r="W3" i="2"/>
  <c r="W4" i="2"/>
  <c r="U40" i="2"/>
  <c r="U39" i="2"/>
  <c r="U65" i="2"/>
  <c r="U66" i="2"/>
  <c r="U27" i="2"/>
  <c r="U28" i="2"/>
  <c r="W25" i="2"/>
  <c r="U33" i="2"/>
  <c r="U34" i="2"/>
  <c r="W9" i="2"/>
  <c r="W68" i="2"/>
  <c r="X36" i="2"/>
  <c r="X55" i="2"/>
  <c r="X54" i="2"/>
  <c r="U54" i="2"/>
  <c r="U55" i="2"/>
  <c r="W58" i="2"/>
  <c r="W57" i="2"/>
  <c r="X45" i="2"/>
  <c r="W18" i="2"/>
  <c r="W19" i="2"/>
  <c r="X52" i="2"/>
  <c r="X51" i="2"/>
  <c r="W43" i="2"/>
  <c r="W42" i="2"/>
  <c r="W36" i="2"/>
  <c r="W33" i="2"/>
  <c r="W34" i="2"/>
  <c r="W30" i="2"/>
  <c r="W31" i="2"/>
  <c r="U60" i="2"/>
  <c r="U61" i="2"/>
  <c r="X68" i="2"/>
  <c r="W55" i="2"/>
  <c r="W54" i="2"/>
  <c r="W45" i="2"/>
  <c r="W46" i="2"/>
  <c r="W28" i="2"/>
  <c r="W27" i="2"/>
  <c r="W12" i="2"/>
  <c r="W13" i="2"/>
  <c r="U48" i="2"/>
  <c r="U49" i="2"/>
  <c r="U9" i="2"/>
  <c r="U10" i="2"/>
  <c r="P13" i="1"/>
  <c r="N13" i="1"/>
  <c r="P29" i="1"/>
  <c r="N29" i="1"/>
  <c r="P45" i="1"/>
  <c r="N45" i="1"/>
  <c r="P63" i="1"/>
  <c r="N63" i="1"/>
  <c r="Q61" i="1"/>
  <c r="Q35" i="1"/>
  <c r="N14" i="1"/>
  <c r="P14" i="1"/>
  <c r="P30" i="1"/>
  <c r="N30" i="1"/>
  <c r="N46" i="1"/>
  <c r="P46" i="1"/>
  <c r="N64" i="1"/>
  <c r="P64" i="1"/>
  <c r="Q64" i="1"/>
  <c r="Q38" i="1"/>
  <c r="Q14" i="1"/>
  <c r="N12" i="1"/>
  <c r="P12" i="1"/>
  <c r="N28" i="1"/>
  <c r="P28" i="1"/>
  <c r="N44" i="1"/>
  <c r="P44" i="1"/>
  <c r="N62" i="1"/>
  <c r="P62" i="1"/>
  <c r="P17" i="1"/>
  <c r="N17" i="1"/>
  <c r="P33" i="1"/>
  <c r="N33" i="1"/>
  <c r="P50" i="1"/>
  <c r="N50" i="1"/>
  <c r="P67" i="1"/>
  <c r="N67" i="1"/>
  <c r="Q11" i="1"/>
  <c r="Q3" i="1"/>
  <c r="P18" i="1"/>
  <c r="N18" i="1"/>
  <c r="P34" i="1"/>
  <c r="N34" i="1"/>
  <c r="N51" i="1"/>
  <c r="P51" i="1"/>
  <c r="N68" i="1"/>
  <c r="P68" i="1"/>
  <c r="Q29" i="1"/>
  <c r="Q5" i="1"/>
  <c r="N16" i="1"/>
  <c r="P16" i="1"/>
  <c r="N32" i="1"/>
  <c r="P32" i="1"/>
  <c r="N49" i="1"/>
  <c r="P49" i="1"/>
  <c r="N66" i="1"/>
  <c r="P66" i="1"/>
  <c r="Q53" i="1"/>
  <c r="Q44" i="1"/>
  <c r="Q20" i="1"/>
  <c r="P5" i="1"/>
  <c r="N5" i="1"/>
  <c r="P21" i="1"/>
  <c r="N21" i="1"/>
  <c r="P37" i="1"/>
  <c r="N37" i="1"/>
  <c r="P55" i="1"/>
  <c r="N55" i="1"/>
  <c r="Q48" i="1"/>
  <c r="Q23" i="1"/>
  <c r="N6" i="1"/>
  <c r="P6" i="1"/>
  <c r="P22" i="1"/>
  <c r="N22" i="1"/>
  <c r="P38" i="1"/>
  <c r="N38" i="1"/>
  <c r="N56" i="1"/>
  <c r="P56" i="1"/>
  <c r="Q26" i="1"/>
  <c r="N4" i="1"/>
  <c r="P4" i="1"/>
  <c r="N20" i="1"/>
  <c r="P20" i="1"/>
  <c r="N36" i="1"/>
  <c r="P36" i="1"/>
  <c r="N53" i="1"/>
  <c r="P53" i="1"/>
  <c r="P9" i="1"/>
  <c r="N9" i="1"/>
  <c r="P25" i="1"/>
  <c r="N25" i="1"/>
  <c r="P41" i="1"/>
  <c r="N41" i="1"/>
  <c r="P59" i="1"/>
  <c r="N59" i="1"/>
  <c r="N10" i="1"/>
  <c r="P10" i="1"/>
  <c r="P26" i="1"/>
  <c r="N26" i="1"/>
  <c r="N42" i="1"/>
  <c r="P42" i="1"/>
  <c r="N60" i="1"/>
  <c r="P60" i="1"/>
  <c r="Q67" i="1"/>
  <c r="Q50" i="1"/>
  <c r="Q41" i="1"/>
  <c r="Q17" i="1"/>
  <c r="N8" i="1"/>
  <c r="P8" i="1"/>
  <c r="N24" i="1"/>
  <c r="P24" i="1"/>
  <c r="N40" i="1"/>
  <c r="P40" i="1"/>
  <c r="N58" i="1"/>
  <c r="P58" i="1"/>
  <c r="Q58" i="1"/>
  <c r="Q32" i="1"/>
  <c r="Q8" i="1"/>
</calcChain>
</file>

<file path=xl/sharedStrings.xml><?xml version="1.0" encoding="utf-8"?>
<sst xmlns="http://schemas.openxmlformats.org/spreadsheetml/2006/main" count="672" uniqueCount="82">
  <si>
    <t>Date</t>
  </si>
  <si>
    <t>Tin (for detritus; grams)</t>
  </si>
  <si>
    <t>Tin + Detritus (g)</t>
  </si>
  <si>
    <t>Total Sample Weight (g)</t>
  </si>
  <si>
    <t>Replicate</t>
  </si>
  <si>
    <t>1B</t>
  </si>
  <si>
    <t>3</t>
  </si>
  <si>
    <t>1</t>
  </si>
  <si>
    <t>2</t>
  </si>
  <si>
    <t>3C</t>
  </si>
  <si>
    <t>Sample ID</t>
  </si>
  <si>
    <t>3CGM3</t>
  </si>
  <si>
    <t>3GM1</t>
  </si>
  <si>
    <t>1AGM3</t>
  </si>
  <si>
    <t>1BGM3</t>
  </si>
  <si>
    <t>3GM2</t>
  </si>
  <si>
    <t>3GM3</t>
  </si>
  <si>
    <t>1AGM1</t>
  </si>
  <si>
    <t>1AGM2</t>
  </si>
  <si>
    <t>1BGM2</t>
  </si>
  <si>
    <t>1BGM1</t>
  </si>
  <si>
    <t>3CGM2</t>
  </si>
  <si>
    <t>1ACGM1</t>
  </si>
  <si>
    <t>3CGM1</t>
  </si>
  <si>
    <t>1ACGM3</t>
  </si>
  <si>
    <t>1ACGM2</t>
  </si>
  <si>
    <t>2GM1</t>
  </si>
  <si>
    <t>2GM3</t>
  </si>
  <si>
    <t>2CGM1</t>
  </si>
  <si>
    <t>2CGM3</t>
  </si>
  <si>
    <t>2CGM2</t>
  </si>
  <si>
    <t>2GM2</t>
  </si>
  <si>
    <t>1B(1)GM2</t>
  </si>
  <si>
    <t>1B(2)GM2</t>
  </si>
  <si>
    <t>2C</t>
  </si>
  <si>
    <t>1B(1)</t>
  </si>
  <si>
    <t>1B(2)</t>
  </si>
  <si>
    <t>1.3217</t>
  </si>
  <si>
    <t>Detritus Wt (g)</t>
  </si>
  <si>
    <t>Silt Wt (g)</t>
  </si>
  <si>
    <t>Sand Wt (g)</t>
  </si>
  <si>
    <t>Sand Fraction</t>
  </si>
  <si>
    <t>Detritus Fraction</t>
  </si>
  <si>
    <t>Silt Fraction</t>
  </si>
  <si>
    <t>Sand Fraction (sans Detritus)</t>
  </si>
  <si>
    <t>Silt Fraction (sans Detritus)</t>
  </si>
  <si>
    <t>Avg</t>
  </si>
  <si>
    <t>SE</t>
  </si>
  <si>
    <t>Stat Sand Fraction</t>
  </si>
  <si>
    <t>Stat Detritus Fraction</t>
  </si>
  <si>
    <t>Stat Silt Fraction</t>
  </si>
  <si>
    <t>Stat Sand Fraction (sans Detritus)</t>
  </si>
  <si>
    <t>Stat Silt Fraction (sans Detritus)</t>
  </si>
  <si>
    <t>Sand+Detritus</t>
  </si>
  <si>
    <t>Sand+Detritus Fraction</t>
  </si>
  <si>
    <t>1.3019</t>
  </si>
  <si>
    <t>1.3056</t>
  </si>
  <si>
    <t>1.3165</t>
  </si>
  <si>
    <t>1.3046</t>
  </si>
  <si>
    <t>1.322</t>
  </si>
  <si>
    <t>1.306</t>
  </si>
  <si>
    <t>1.3214</t>
  </si>
  <si>
    <t>1.3213</t>
  </si>
  <si>
    <t>1.3243</t>
  </si>
  <si>
    <t>1.3221</t>
  </si>
  <si>
    <t>1.3311</t>
  </si>
  <si>
    <t>1.3044</t>
  </si>
  <si>
    <t>1.3185</t>
  </si>
  <si>
    <t>1.3307</t>
  </si>
  <si>
    <t>1.3181</t>
  </si>
  <si>
    <t>1.3018</t>
  </si>
  <si>
    <t>1.3061</t>
  </si>
  <si>
    <t>1.3174</t>
  </si>
  <si>
    <t>1.289</t>
  </si>
  <si>
    <t>1.3062</t>
  </si>
  <si>
    <t>1.3244</t>
  </si>
  <si>
    <t>1M</t>
  </si>
  <si>
    <t>1C</t>
  </si>
  <si>
    <t>2M</t>
  </si>
  <si>
    <t>3M</t>
  </si>
  <si>
    <t>1B(2M)</t>
  </si>
  <si>
    <t>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</si>
</sst>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/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14" fontId="0" fillId="5" borderId="0" xfId="0" applyNumberFormat="1" applyFill="1"/>
    <xf numFmtId="49" fontId="0" fillId="5" borderId="0" xfId="0" applyNumberFormat="1" applyFill="1"/>
    <xf numFmtId="0" fontId="0" fillId="5" borderId="0" xfId="0" applyFill="1"/>
    <xf numFmtId="0" fontId="1" fillId="5" borderId="0" xfId="0" applyFont="1" applyFill="1"/>
    <xf numFmtId="0" fontId="0" fillId="0" borderId="0" xfId="0" applyFill="1"/>
    <xf numFmtId="14" fontId="0" fillId="6" borderId="0" xfId="0" applyNumberFormat="1" applyFill="1"/>
    <xf numFmtId="49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0" fillId="4" borderId="0" xfId="0" applyFill="1" applyAlignment="1">
      <alignment horizontal="right"/>
    </xf>
    <xf numFmtId="49" fontId="0" fillId="6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66"/>
      <color rgb="FFFF6699"/>
      <color rgb="FFFF99CC"/>
      <color rgb="FFFF99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workbookViewId="0">
      <pane xSplit="3" ySplit="1" topLeftCell="D23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9.7109375" bestFit="1" customWidth="1"/>
    <col min="2" max="2" width="7.28515625" style="2" bestFit="1" customWidth="1"/>
    <col min="3" max="3" width="9.28515625" style="2" bestFit="1" customWidth="1"/>
    <col min="4" max="4" width="9.85546875" style="2" bestFit="1" customWidth="1"/>
    <col min="5" max="5" width="22.28515625" bestFit="1" customWidth="1"/>
    <col min="6" max="6" width="15.7109375" bestFit="1" customWidth="1"/>
    <col min="7" max="7" width="22.5703125" bestFit="1" customWidth="1"/>
    <col min="8" max="8" width="11.140625" bestFit="1" customWidth="1"/>
    <col min="9" max="9" width="14.140625" bestFit="1" customWidth="1"/>
    <col min="10" max="10" width="9.7109375" bestFit="1" customWidth="1"/>
    <col min="12" max="12" width="12.85546875" bestFit="1" customWidth="1"/>
    <col min="13" max="13" width="15.85546875" bestFit="1" customWidth="1"/>
    <col min="14" max="14" width="12.7109375" bestFit="1" customWidth="1"/>
    <col min="15" max="15" width="26.7109375" bestFit="1" customWidth="1"/>
    <col min="16" max="16" width="25.140625" bestFit="1" customWidth="1"/>
    <col min="17" max="17" width="21.42578125" bestFit="1" customWidth="1"/>
    <col min="18" max="18" width="4.28515625" style="13" bestFit="1" customWidth="1"/>
    <col min="19" max="24" width="9.140625" style="13"/>
  </cols>
  <sheetData>
    <row r="1" spans="1:18" x14ac:dyDescent="0.25">
      <c r="A1" t="s">
        <v>0</v>
      </c>
      <c r="B1" s="2" t="s">
        <v>81</v>
      </c>
      <c r="C1" s="2" t="s">
        <v>4</v>
      </c>
      <c r="D1" s="2" t="s">
        <v>10</v>
      </c>
      <c r="E1" t="s">
        <v>1</v>
      </c>
      <c r="F1" t="s">
        <v>2</v>
      </c>
      <c r="G1" t="s">
        <v>3</v>
      </c>
      <c r="H1" t="s">
        <v>40</v>
      </c>
      <c r="I1" t="s">
        <v>38</v>
      </c>
      <c r="J1" t="s">
        <v>39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  <c r="Q1" t="s">
        <v>54</v>
      </c>
      <c r="R1" s="13">
        <f>COLUMNS(A1:Q1)</f>
        <v>17</v>
      </c>
    </row>
    <row r="2" spans="1:18" x14ac:dyDescent="0.25">
      <c r="A2" s="1">
        <v>41394</v>
      </c>
      <c r="B2" s="2" t="s">
        <v>76</v>
      </c>
      <c r="C2" s="2" t="s">
        <v>7</v>
      </c>
      <c r="D2" s="2" t="s">
        <v>17</v>
      </c>
      <c r="E2">
        <v>1.3222</v>
      </c>
      <c r="F2">
        <v>1.5586</v>
      </c>
      <c r="G2">
        <v>13.34</v>
      </c>
      <c r="H2">
        <v>12.28</v>
      </c>
      <c r="I2">
        <f>F2-E2</f>
        <v>0.23639999999999994</v>
      </c>
      <c r="J2">
        <f>G2-H2-I2</f>
        <v>0.82360000000000055</v>
      </c>
      <c r="L2">
        <f>H2/G2</f>
        <v>0.92053973013493251</v>
      </c>
      <c r="M2">
        <f>I2/G2</f>
        <v>1.7721139430284853E-2</v>
      </c>
      <c r="N2">
        <f>J2/G2</f>
        <v>6.1739130434782651E-2</v>
      </c>
      <c r="O2">
        <f>H2/(G2-I2)</f>
        <v>0.93714704356054823</v>
      </c>
      <c r="P2">
        <f>J2/(G2-I2)</f>
        <v>6.2852956439451796E-2</v>
      </c>
      <c r="Q2">
        <f>L2+M2</f>
        <v>0.93826086956521737</v>
      </c>
    </row>
    <row r="3" spans="1:18" x14ac:dyDescent="0.25">
      <c r="A3" s="1">
        <v>41394</v>
      </c>
      <c r="B3" s="2" t="s">
        <v>76</v>
      </c>
      <c r="C3" s="2" t="s">
        <v>8</v>
      </c>
      <c r="D3" s="2" t="s">
        <v>18</v>
      </c>
      <c r="E3">
        <v>1.3005</v>
      </c>
      <c r="F3">
        <v>1.506</v>
      </c>
      <c r="G3">
        <v>19.27</v>
      </c>
      <c r="H3">
        <v>18.22</v>
      </c>
      <c r="I3">
        <f t="shared" ref="I3:I70" si="0">F3-E3</f>
        <v>0.20550000000000002</v>
      </c>
      <c r="J3">
        <f t="shared" ref="J3:J68" si="1">G3-H3-I3</f>
        <v>0.84450000000000069</v>
      </c>
      <c r="L3">
        <f t="shared" ref="L3:L68" si="2">H3/G3</f>
        <v>0.94551115723923196</v>
      </c>
      <c r="M3">
        <f t="shared" ref="M3:M68" si="3">I3/G3</f>
        <v>1.0664244940321744E-2</v>
      </c>
      <c r="N3">
        <f t="shared" ref="N3:N68" si="4">J3/G3</f>
        <v>4.3824597820446329E-2</v>
      </c>
      <c r="O3">
        <f t="shared" ref="O3:O68" si="5">H3/(G3-I3)</f>
        <v>0.9557030082089748</v>
      </c>
      <c r="P3">
        <f t="shared" ref="P3:P68" si="6">J3/(G3-I3)</f>
        <v>4.4296991791025246E-2</v>
      </c>
      <c r="Q3">
        <f t="shared" ref="Q3:Q68" si="7">L3+M3</f>
        <v>0.95617540217955366</v>
      </c>
    </row>
    <row r="4" spans="1:18" x14ac:dyDescent="0.25">
      <c r="A4" s="1">
        <v>41394</v>
      </c>
      <c r="B4" s="2" t="s">
        <v>76</v>
      </c>
      <c r="C4" s="2" t="s">
        <v>6</v>
      </c>
      <c r="D4" s="2" t="s">
        <v>13</v>
      </c>
      <c r="E4">
        <v>1.3312999999999999</v>
      </c>
      <c r="F4">
        <v>1.5743</v>
      </c>
      <c r="G4">
        <v>25.58</v>
      </c>
      <c r="H4">
        <v>24.689999999999998</v>
      </c>
      <c r="I4">
        <f t="shared" si="0"/>
        <v>0.2430000000000001</v>
      </c>
      <c r="J4">
        <f t="shared" si="1"/>
        <v>0.64700000000000046</v>
      </c>
      <c r="L4">
        <f t="shared" si="2"/>
        <v>0.96520719311962466</v>
      </c>
      <c r="M4">
        <f t="shared" si="3"/>
        <v>9.4996090695856177E-3</v>
      </c>
      <c r="N4">
        <f t="shared" si="4"/>
        <v>2.5293197810789699E-2</v>
      </c>
      <c r="O4">
        <f t="shared" si="5"/>
        <v>0.97446422228361673</v>
      </c>
      <c r="P4">
        <f t="shared" si="6"/>
        <v>2.5535777716383174E-2</v>
      </c>
      <c r="Q4">
        <f t="shared" si="7"/>
        <v>0.97470680218921024</v>
      </c>
    </row>
    <row r="5" spans="1:18" x14ac:dyDescent="0.25">
      <c r="A5" s="1">
        <v>41394</v>
      </c>
      <c r="B5" s="2" t="s">
        <v>5</v>
      </c>
      <c r="C5" s="2" t="s">
        <v>7</v>
      </c>
      <c r="D5" s="2" t="s">
        <v>20</v>
      </c>
      <c r="E5">
        <v>1.3032999999999999</v>
      </c>
      <c r="F5">
        <v>2.7633999999999999</v>
      </c>
      <c r="G5">
        <v>14.97</v>
      </c>
      <c r="H5">
        <v>8.26</v>
      </c>
      <c r="I5">
        <f t="shared" si="0"/>
        <v>1.4601</v>
      </c>
      <c r="J5">
        <f t="shared" si="1"/>
        <v>5.2499000000000011</v>
      </c>
      <c r="L5">
        <f t="shared" si="2"/>
        <v>0.55177020708082825</v>
      </c>
      <c r="M5">
        <f t="shared" si="3"/>
        <v>9.7535070140280553E-2</v>
      </c>
      <c r="N5">
        <f t="shared" si="4"/>
        <v>0.35069472277889119</v>
      </c>
      <c r="O5">
        <f t="shared" si="5"/>
        <v>0.61140348929303689</v>
      </c>
      <c r="P5">
        <f t="shared" si="6"/>
        <v>0.38859651070696311</v>
      </c>
      <c r="Q5">
        <f t="shared" si="7"/>
        <v>0.64930527722110876</v>
      </c>
    </row>
    <row r="6" spans="1:18" x14ac:dyDescent="0.25">
      <c r="A6" s="1">
        <v>41394</v>
      </c>
      <c r="B6" s="2" t="s">
        <v>5</v>
      </c>
      <c r="C6" s="2" t="s">
        <v>8</v>
      </c>
      <c r="D6" s="2" t="s">
        <v>19</v>
      </c>
      <c r="E6">
        <v>1.3220000000000001</v>
      </c>
      <c r="F6">
        <v>1.5295000000000001</v>
      </c>
      <c r="G6">
        <v>25.58</v>
      </c>
      <c r="H6">
        <v>24.57</v>
      </c>
      <c r="I6">
        <f t="shared" si="0"/>
        <v>0.20750000000000002</v>
      </c>
      <c r="J6">
        <f t="shared" si="1"/>
        <v>0.80249999999999799</v>
      </c>
      <c r="L6">
        <f t="shared" si="2"/>
        <v>0.96051602814698989</v>
      </c>
      <c r="M6">
        <f t="shared" si="3"/>
        <v>8.1118060985144649E-3</v>
      </c>
      <c r="N6">
        <f t="shared" si="4"/>
        <v>3.1372165754495626E-2</v>
      </c>
      <c r="O6">
        <f t="shared" si="5"/>
        <v>0.96837126810523211</v>
      </c>
      <c r="P6">
        <f t="shared" si="6"/>
        <v>3.1628731894767878E-2</v>
      </c>
      <c r="Q6">
        <f t="shared" si="7"/>
        <v>0.96862783424550436</v>
      </c>
    </row>
    <row r="7" spans="1:18" x14ac:dyDescent="0.25">
      <c r="A7" s="1">
        <v>41394</v>
      </c>
      <c r="B7" s="2" t="s">
        <v>5</v>
      </c>
      <c r="C7" s="2" t="s">
        <v>6</v>
      </c>
      <c r="D7" s="2" t="s">
        <v>14</v>
      </c>
      <c r="E7">
        <v>1.2863</v>
      </c>
      <c r="F7">
        <v>1.8599000000000001</v>
      </c>
      <c r="G7">
        <v>25.27</v>
      </c>
      <c r="H7">
        <v>19.759999999999998</v>
      </c>
      <c r="I7">
        <f t="shared" si="0"/>
        <v>0.57360000000000011</v>
      </c>
      <c r="J7">
        <f t="shared" si="1"/>
        <v>4.9364000000000017</v>
      </c>
      <c r="L7">
        <f t="shared" si="2"/>
        <v>0.78195488721804507</v>
      </c>
      <c r="M7">
        <f t="shared" si="3"/>
        <v>2.2698852394143258E-2</v>
      </c>
      <c r="N7">
        <f t="shared" si="4"/>
        <v>0.19534626038781169</v>
      </c>
      <c r="O7">
        <f t="shared" si="5"/>
        <v>0.80011661618697449</v>
      </c>
      <c r="P7">
        <f t="shared" si="6"/>
        <v>0.19988338381302545</v>
      </c>
      <c r="Q7">
        <f t="shared" si="7"/>
        <v>0.80465373961218833</v>
      </c>
    </row>
    <row r="8" spans="1:18" x14ac:dyDescent="0.25">
      <c r="A8" s="1">
        <v>41394</v>
      </c>
      <c r="B8" s="2" t="s">
        <v>79</v>
      </c>
      <c r="C8" s="2" t="s">
        <v>7</v>
      </c>
      <c r="D8" s="2" t="s">
        <v>12</v>
      </c>
      <c r="E8">
        <v>1.3345</v>
      </c>
      <c r="F8" s="3">
        <v>1.9461999999999999</v>
      </c>
      <c r="G8" s="5">
        <v>22.8</v>
      </c>
      <c r="H8">
        <v>21.189999999999998</v>
      </c>
      <c r="I8">
        <f t="shared" si="0"/>
        <v>0.61169999999999991</v>
      </c>
      <c r="J8">
        <f t="shared" si="1"/>
        <v>0.99830000000000307</v>
      </c>
      <c r="L8">
        <f t="shared" si="2"/>
        <v>0.92938596491228054</v>
      </c>
      <c r="M8">
        <f t="shared" si="3"/>
        <v>2.6828947368421049E-2</v>
      </c>
      <c r="N8">
        <f t="shared" si="4"/>
        <v>4.3785087719298378E-2</v>
      </c>
      <c r="O8">
        <f t="shared" si="5"/>
        <v>0.95500781943636948</v>
      </c>
      <c r="P8">
        <f t="shared" si="6"/>
        <v>4.4992180563630517E-2</v>
      </c>
      <c r="Q8">
        <f t="shared" si="7"/>
        <v>0.95621491228070155</v>
      </c>
    </row>
    <row r="9" spans="1:18" x14ac:dyDescent="0.25">
      <c r="A9" s="1">
        <v>41394</v>
      </c>
      <c r="B9" s="2" t="s">
        <v>79</v>
      </c>
      <c r="C9" s="2" t="s">
        <v>8</v>
      </c>
      <c r="D9" s="2" t="s">
        <v>15</v>
      </c>
      <c r="E9">
        <v>1.321</v>
      </c>
      <c r="F9">
        <v>2.2187000000000001</v>
      </c>
      <c r="G9">
        <v>24.23</v>
      </c>
      <c r="H9">
        <v>21.93</v>
      </c>
      <c r="I9">
        <f t="shared" si="0"/>
        <v>0.89770000000000016</v>
      </c>
      <c r="J9">
        <f t="shared" si="1"/>
        <v>1.4023000000000005</v>
      </c>
      <c r="L9">
        <f t="shared" si="2"/>
        <v>0.9050763516302105</v>
      </c>
      <c r="M9">
        <f t="shared" si="3"/>
        <v>3.7049112670243509E-2</v>
      </c>
      <c r="N9">
        <f t="shared" si="4"/>
        <v>5.7874535699546037E-2</v>
      </c>
      <c r="O9">
        <f t="shared" si="5"/>
        <v>0.93989876694539332</v>
      </c>
      <c r="P9">
        <f t="shared" si="6"/>
        <v>6.0101233054606726E-2</v>
      </c>
      <c r="Q9">
        <f t="shared" si="7"/>
        <v>0.94212546430045396</v>
      </c>
    </row>
    <row r="10" spans="1:18" x14ac:dyDescent="0.25">
      <c r="A10" s="1">
        <v>41394</v>
      </c>
      <c r="B10" s="2" t="s">
        <v>79</v>
      </c>
      <c r="C10" s="2" t="s">
        <v>6</v>
      </c>
      <c r="D10" s="2" t="s">
        <v>16</v>
      </c>
      <c r="E10">
        <v>1.3186</v>
      </c>
      <c r="F10">
        <v>1.6801999999999999</v>
      </c>
      <c r="G10">
        <v>25.68</v>
      </c>
      <c r="H10">
        <v>24.42</v>
      </c>
      <c r="I10">
        <f t="shared" si="0"/>
        <v>0.36159999999999992</v>
      </c>
      <c r="J10">
        <f t="shared" si="1"/>
        <v>0.89839999999999809</v>
      </c>
      <c r="L10">
        <f t="shared" si="2"/>
        <v>0.95093457943925241</v>
      </c>
      <c r="M10">
        <f t="shared" si="3"/>
        <v>1.40809968847352E-2</v>
      </c>
      <c r="N10">
        <f t="shared" si="4"/>
        <v>3.4984423676012386E-2</v>
      </c>
      <c r="O10">
        <f t="shared" si="5"/>
        <v>0.96451592517694651</v>
      </c>
      <c r="P10">
        <f t="shared" si="6"/>
        <v>3.5484074823053512E-2</v>
      </c>
      <c r="Q10">
        <f t="shared" si="7"/>
        <v>0.9650155763239876</v>
      </c>
    </row>
    <row r="11" spans="1:18" x14ac:dyDescent="0.25">
      <c r="A11" s="1">
        <v>41450</v>
      </c>
      <c r="B11" s="2" t="s">
        <v>76</v>
      </c>
      <c r="C11" s="2" t="s">
        <v>7</v>
      </c>
      <c r="D11" s="2" t="s">
        <v>17</v>
      </c>
      <c r="E11">
        <v>1.3186</v>
      </c>
      <c r="F11">
        <v>1.367</v>
      </c>
      <c r="G11">
        <v>25.2</v>
      </c>
      <c r="H11">
        <v>24.71</v>
      </c>
      <c r="I11">
        <f t="shared" si="0"/>
        <v>4.8399999999999999E-2</v>
      </c>
      <c r="J11">
        <f t="shared" si="1"/>
        <v>0.44159999999999844</v>
      </c>
      <c r="L11">
        <f t="shared" si="2"/>
        <v>0.98055555555555562</v>
      </c>
      <c r="M11">
        <f t="shared" si="3"/>
        <v>1.9206349206349206E-3</v>
      </c>
      <c r="N11">
        <f t="shared" si="4"/>
        <v>1.7523809523809462E-2</v>
      </c>
      <c r="O11">
        <f t="shared" si="5"/>
        <v>0.98244246886877984</v>
      </c>
      <c r="P11">
        <f t="shared" si="6"/>
        <v>1.755753113122022E-2</v>
      </c>
      <c r="Q11">
        <f t="shared" si="7"/>
        <v>0.9824761904761905</v>
      </c>
    </row>
    <row r="12" spans="1:18" x14ac:dyDescent="0.25">
      <c r="A12" s="1">
        <v>41450</v>
      </c>
      <c r="B12" s="2" t="s">
        <v>76</v>
      </c>
      <c r="C12" s="2" t="s">
        <v>8</v>
      </c>
      <c r="D12" s="2" t="s">
        <v>18</v>
      </c>
      <c r="E12">
        <v>1.3298000000000001</v>
      </c>
      <c r="F12">
        <v>1.3951</v>
      </c>
      <c r="G12">
        <v>25.18</v>
      </c>
      <c r="H12">
        <v>24.26</v>
      </c>
      <c r="I12">
        <f t="shared" si="0"/>
        <v>6.5299999999999914E-2</v>
      </c>
      <c r="J12">
        <f t="shared" si="1"/>
        <v>0.85469999999999824</v>
      </c>
      <c r="L12">
        <f t="shared" si="2"/>
        <v>0.96346306592533759</v>
      </c>
      <c r="M12">
        <f t="shared" si="3"/>
        <v>2.593328038125493E-3</v>
      </c>
      <c r="N12">
        <f t="shared" si="4"/>
        <v>3.3943606036536865E-2</v>
      </c>
      <c r="O12">
        <f t="shared" si="5"/>
        <v>0.96596813818202099</v>
      </c>
      <c r="P12">
        <f t="shared" si="6"/>
        <v>3.4031861817979042E-2</v>
      </c>
      <c r="Q12">
        <f t="shared" si="7"/>
        <v>0.9660563939634631</v>
      </c>
    </row>
    <row r="13" spans="1:18" x14ac:dyDescent="0.25">
      <c r="A13" s="1">
        <v>41450</v>
      </c>
      <c r="B13" s="2" t="s">
        <v>76</v>
      </c>
      <c r="C13" s="2" t="s">
        <v>6</v>
      </c>
      <c r="D13" s="2" t="s">
        <v>13</v>
      </c>
      <c r="E13">
        <v>1.3579000000000001</v>
      </c>
      <c r="F13">
        <v>2.0333999999999999</v>
      </c>
      <c r="G13">
        <v>25.05</v>
      </c>
      <c r="H13">
        <v>23.42</v>
      </c>
      <c r="I13">
        <f t="shared" si="0"/>
        <v>0.67549999999999977</v>
      </c>
      <c r="J13">
        <f t="shared" si="1"/>
        <v>0.95449999999999924</v>
      </c>
      <c r="L13">
        <f t="shared" si="2"/>
        <v>0.93493013972055894</v>
      </c>
      <c r="M13">
        <f t="shared" si="3"/>
        <v>2.6966067864271446E-2</v>
      </c>
      <c r="N13">
        <f t="shared" si="4"/>
        <v>3.8103792415169632E-2</v>
      </c>
      <c r="O13">
        <f t="shared" si="5"/>
        <v>0.96084022236353572</v>
      </c>
      <c r="P13">
        <f t="shared" si="6"/>
        <v>3.9159777636464305E-2</v>
      </c>
      <c r="Q13">
        <f t="shared" si="7"/>
        <v>0.96189620758483041</v>
      </c>
    </row>
    <row r="14" spans="1:18" x14ac:dyDescent="0.25">
      <c r="A14" s="1">
        <v>41450</v>
      </c>
      <c r="B14" s="2" t="s">
        <v>77</v>
      </c>
      <c r="C14" s="2" t="s">
        <v>7</v>
      </c>
      <c r="D14" s="4" t="s">
        <v>22</v>
      </c>
      <c r="E14">
        <v>1.3071999999999999</v>
      </c>
      <c r="F14">
        <v>1.6507000000000001</v>
      </c>
      <c r="G14">
        <v>25.58</v>
      </c>
      <c r="H14">
        <v>24.52</v>
      </c>
      <c r="I14">
        <f t="shared" si="0"/>
        <v>0.34350000000000014</v>
      </c>
      <c r="J14">
        <f t="shared" si="1"/>
        <v>0.71649999999999858</v>
      </c>
      <c r="L14">
        <f t="shared" si="2"/>
        <v>0.95856137607505865</v>
      </c>
      <c r="M14">
        <f t="shared" si="3"/>
        <v>1.3428459734167324E-2</v>
      </c>
      <c r="N14">
        <f t="shared" si="4"/>
        <v>2.8010164190773987E-2</v>
      </c>
      <c r="O14">
        <f t="shared" si="5"/>
        <v>0.97160858280664908</v>
      </c>
      <c r="P14">
        <f t="shared" si="6"/>
        <v>2.8391417193350844E-2</v>
      </c>
      <c r="Q14">
        <f t="shared" si="7"/>
        <v>0.97198983580922593</v>
      </c>
    </row>
    <row r="15" spans="1:18" x14ac:dyDescent="0.25">
      <c r="A15" s="1">
        <v>41450</v>
      </c>
      <c r="B15" s="2" t="s">
        <v>77</v>
      </c>
      <c r="C15" s="2" t="s">
        <v>8</v>
      </c>
      <c r="D15" s="4" t="s">
        <v>25</v>
      </c>
      <c r="E15">
        <v>1.3593999999999999</v>
      </c>
      <c r="F15">
        <v>1.8081</v>
      </c>
      <c r="G15">
        <v>25.45</v>
      </c>
      <c r="H15">
        <v>24.090000000000003</v>
      </c>
      <c r="I15">
        <f t="shared" si="0"/>
        <v>0.4487000000000001</v>
      </c>
      <c r="J15">
        <f t="shared" si="1"/>
        <v>0.91129999999999578</v>
      </c>
      <c r="L15">
        <f t="shared" si="2"/>
        <v>0.94656188605108071</v>
      </c>
      <c r="M15">
        <f t="shared" si="3"/>
        <v>1.7630648330058944E-2</v>
      </c>
      <c r="N15">
        <f t="shared" si="4"/>
        <v>3.5807465618860349E-2</v>
      </c>
      <c r="O15">
        <f t="shared" si="5"/>
        <v>0.96354989540543901</v>
      </c>
      <c r="P15">
        <f t="shared" si="6"/>
        <v>3.6450104594560911E-2</v>
      </c>
      <c r="Q15">
        <f t="shared" si="7"/>
        <v>0.96419253438113961</v>
      </c>
    </row>
    <row r="16" spans="1:18" x14ac:dyDescent="0.25">
      <c r="A16" s="1">
        <v>41450</v>
      </c>
      <c r="B16" s="2" t="s">
        <v>77</v>
      </c>
      <c r="C16" s="2" t="s">
        <v>6</v>
      </c>
      <c r="D16" s="2" t="s">
        <v>24</v>
      </c>
      <c r="E16">
        <v>1.3366</v>
      </c>
      <c r="F16">
        <v>2.2599999999999998</v>
      </c>
      <c r="G16">
        <v>25.51</v>
      </c>
      <c r="H16">
        <v>22.84</v>
      </c>
      <c r="I16">
        <f t="shared" si="0"/>
        <v>0.92339999999999978</v>
      </c>
      <c r="J16">
        <f t="shared" si="1"/>
        <v>1.7466000000000019</v>
      </c>
      <c r="L16">
        <f t="shared" si="2"/>
        <v>0.89533516268130142</v>
      </c>
      <c r="M16">
        <f t="shared" si="3"/>
        <v>3.6197569580556636E-2</v>
      </c>
      <c r="N16">
        <f t="shared" si="4"/>
        <v>6.8467267738141976E-2</v>
      </c>
      <c r="O16">
        <f t="shared" si="5"/>
        <v>0.9289613041250111</v>
      </c>
      <c r="P16">
        <f t="shared" si="6"/>
        <v>7.1038695874988886E-2</v>
      </c>
      <c r="Q16">
        <f t="shared" si="7"/>
        <v>0.93153273226185807</v>
      </c>
    </row>
    <row r="17" spans="1:24" x14ac:dyDescent="0.25">
      <c r="A17" s="1">
        <v>41450</v>
      </c>
      <c r="B17" s="2" t="s">
        <v>5</v>
      </c>
      <c r="C17" s="2" t="s">
        <v>7</v>
      </c>
      <c r="D17" s="2" t="s">
        <v>20</v>
      </c>
      <c r="E17">
        <v>1.3212999999999999</v>
      </c>
      <c r="F17">
        <v>2.3801999999999999</v>
      </c>
      <c r="G17">
        <v>7.42</v>
      </c>
      <c r="H17">
        <v>4.4400000000000013</v>
      </c>
      <c r="I17">
        <f t="shared" si="0"/>
        <v>1.0589</v>
      </c>
      <c r="J17">
        <f t="shared" si="1"/>
        <v>1.9210999999999987</v>
      </c>
      <c r="L17">
        <f t="shared" si="2"/>
        <v>0.59838274932614577</v>
      </c>
      <c r="M17">
        <f t="shared" si="3"/>
        <v>0.14270889487870619</v>
      </c>
      <c r="N17">
        <f t="shared" si="4"/>
        <v>0.25890835579514809</v>
      </c>
      <c r="O17">
        <f t="shared" si="5"/>
        <v>0.69799248557639415</v>
      </c>
      <c r="P17">
        <f t="shared" si="6"/>
        <v>0.30200751442360574</v>
      </c>
      <c r="Q17">
        <f t="shared" si="7"/>
        <v>0.74109164420485196</v>
      </c>
    </row>
    <row r="18" spans="1:24" x14ac:dyDescent="0.25">
      <c r="A18" s="1">
        <v>41450</v>
      </c>
      <c r="B18" s="2" t="s">
        <v>5</v>
      </c>
      <c r="C18" s="2" t="s">
        <v>8</v>
      </c>
      <c r="D18" s="2" t="s">
        <v>19</v>
      </c>
      <c r="E18">
        <v>1.2807999999999999</v>
      </c>
      <c r="F18">
        <v>3.4295</v>
      </c>
      <c r="G18">
        <v>18.95</v>
      </c>
      <c r="H18">
        <v>10.01</v>
      </c>
      <c r="I18">
        <f t="shared" si="0"/>
        <v>2.1486999999999998</v>
      </c>
      <c r="J18">
        <f t="shared" si="1"/>
        <v>6.7912999999999997</v>
      </c>
      <c r="L18">
        <f t="shared" si="2"/>
        <v>0.52823218997361476</v>
      </c>
      <c r="M18">
        <f t="shared" si="3"/>
        <v>0.11338786279683377</v>
      </c>
      <c r="N18">
        <f t="shared" si="4"/>
        <v>0.35837994722955147</v>
      </c>
      <c r="O18">
        <f t="shared" si="5"/>
        <v>0.59578723075000151</v>
      </c>
      <c r="P18">
        <f t="shared" si="6"/>
        <v>0.40421276924999855</v>
      </c>
      <c r="Q18">
        <f t="shared" si="7"/>
        <v>0.64162005277044853</v>
      </c>
    </row>
    <row r="19" spans="1:24" s="11" customFormat="1" x14ac:dyDescent="0.25">
      <c r="A19" s="9">
        <v>41450</v>
      </c>
      <c r="B19" s="10" t="s">
        <v>5</v>
      </c>
      <c r="C19" s="10" t="s">
        <v>6</v>
      </c>
      <c r="D19" s="10" t="s">
        <v>14</v>
      </c>
      <c r="E19" s="11">
        <v>1.3101</v>
      </c>
      <c r="F19" s="11">
        <v>1.9235</v>
      </c>
      <c r="G19" s="11">
        <v>21.89</v>
      </c>
      <c r="H19" s="12">
        <v>23.62</v>
      </c>
      <c r="I19" s="11">
        <f t="shared" si="0"/>
        <v>0.61339999999999995</v>
      </c>
      <c r="J19" s="12">
        <f t="shared" si="1"/>
        <v>-2.3434000000000004</v>
      </c>
      <c r="K19" s="12"/>
      <c r="L19" s="11">
        <f t="shared" si="2"/>
        <v>1.0790315212425765</v>
      </c>
      <c r="M19" s="11">
        <f t="shared" si="3"/>
        <v>2.8021927820922794E-2</v>
      </c>
      <c r="N19" s="11">
        <f t="shared" si="4"/>
        <v>-0.10705344906349933</v>
      </c>
      <c r="O19" s="11">
        <f t="shared" si="5"/>
        <v>1.1101397779720443</v>
      </c>
      <c r="P19" s="11">
        <f t="shared" si="6"/>
        <v>-0.11013977797204441</v>
      </c>
      <c r="Q19" s="11">
        <f t="shared" si="7"/>
        <v>1.1070534490634993</v>
      </c>
      <c r="R19" s="13"/>
      <c r="S19" s="13"/>
      <c r="T19" s="13"/>
      <c r="U19" s="13"/>
      <c r="V19" s="13"/>
      <c r="W19" s="13"/>
      <c r="X19" s="13"/>
    </row>
    <row r="20" spans="1:24" x14ac:dyDescent="0.25">
      <c r="A20" s="1">
        <v>41450</v>
      </c>
      <c r="B20" s="2" t="s">
        <v>79</v>
      </c>
      <c r="C20" s="2" t="s">
        <v>7</v>
      </c>
      <c r="D20" s="2" t="s">
        <v>12</v>
      </c>
      <c r="E20">
        <v>1.3110999999999999</v>
      </c>
      <c r="F20">
        <v>2.8786</v>
      </c>
      <c r="G20">
        <v>25.53</v>
      </c>
      <c r="H20">
        <v>21.51</v>
      </c>
      <c r="I20">
        <f t="shared" si="0"/>
        <v>1.5675000000000001</v>
      </c>
      <c r="J20">
        <f t="shared" si="1"/>
        <v>2.4524999999999997</v>
      </c>
      <c r="L20">
        <f t="shared" si="2"/>
        <v>0.84253819036427735</v>
      </c>
      <c r="M20">
        <f t="shared" si="3"/>
        <v>6.1398354876615747E-2</v>
      </c>
      <c r="N20">
        <f t="shared" si="4"/>
        <v>9.6063454759106923E-2</v>
      </c>
      <c r="O20">
        <f t="shared" si="5"/>
        <v>0.8976525821596244</v>
      </c>
      <c r="P20">
        <f t="shared" si="6"/>
        <v>0.10234741784037557</v>
      </c>
      <c r="Q20">
        <f t="shared" si="7"/>
        <v>0.90393654524089306</v>
      </c>
    </row>
    <row r="21" spans="1:24" x14ac:dyDescent="0.25">
      <c r="A21" s="1">
        <v>41450</v>
      </c>
      <c r="B21" s="2" t="s">
        <v>79</v>
      </c>
      <c r="C21" s="2" t="s">
        <v>8</v>
      </c>
      <c r="D21" s="2" t="s">
        <v>15</v>
      </c>
      <c r="E21">
        <v>1.3582000000000001</v>
      </c>
      <c r="F21">
        <v>3.3908</v>
      </c>
      <c r="G21">
        <v>25.85</v>
      </c>
      <c r="H21">
        <v>22.62</v>
      </c>
      <c r="I21">
        <f t="shared" si="0"/>
        <v>2.0326</v>
      </c>
      <c r="J21">
        <f t="shared" si="1"/>
        <v>1.1974000000000005</v>
      </c>
      <c r="L21">
        <f t="shared" si="2"/>
        <v>0.87504835589941976</v>
      </c>
      <c r="M21">
        <f t="shared" si="3"/>
        <v>7.8630560928433263E-2</v>
      </c>
      <c r="N21">
        <f t="shared" si="4"/>
        <v>4.6321083172147018E-2</v>
      </c>
      <c r="O21">
        <f t="shared" si="5"/>
        <v>0.949725830695206</v>
      </c>
      <c r="P21">
        <f t="shared" si="6"/>
        <v>5.0274169304793989E-2</v>
      </c>
      <c r="Q21">
        <f t="shared" si="7"/>
        <v>0.953678916827853</v>
      </c>
    </row>
    <row r="22" spans="1:24" x14ac:dyDescent="0.25">
      <c r="A22" s="1">
        <v>41450</v>
      </c>
      <c r="B22" s="2" t="s">
        <v>79</v>
      </c>
      <c r="C22" s="2" t="s">
        <v>6</v>
      </c>
      <c r="D22" s="2" t="s">
        <v>16</v>
      </c>
      <c r="E22">
        <v>1.3149999999999999</v>
      </c>
      <c r="F22">
        <v>2.6675</v>
      </c>
      <c r="G22">
        <v>25.44</v>
      </c>
      <c r="H22">
        <v>22.08</v>
      </c>
      <c r="I22">
        <f t="shared" si="0"/>
        <v>1.3525</v>
      </c>
      <c r="J22">
        <f t="shared" si="1"/>
        <v>2.0075000000000029</v>
      </c>
      <c r="L22">
        <f t="shared" si="2"/>
        <v>0.86792452830188671</v>
      </c>
      <c r="M22">
        <f t="shared" si="3"/>
        <v>5.3164308176100628E-2</v>
      </c>
      <c r="N22">
        <f t="shared" si="4"/>
        <v>7.8911163522012689E-2</v>
      </c>
      <c r="O22">
        <f t="shared" si="5"/>
        <v>0.91665801764400612</v>
      </c>
      <c r="P22">
        <f t="shared" si="6"/>
        <v>8.3341982355993882E-2</v>
      </c>
      <c r="Q22">
        <f t="shared" si="7"/>
        <v>0.92108883647798734</v>
      </c>
    </row>
    <row r="23" spans="1:24" x14ac:dyDescent="0.25">
      <c r="A23" s="1">
        <v>41450</v>
      </c>
      <c r="B23" s="2" t="s">
        <v>9</v>
      </c>
      <c r="C23" s="2" t="s">
        <v>7</v>
      </c>
      <c r="D23" s="2" t="s">
        <v>23</v>
      </c>
      <c r="E23">
        <v>1.3136000000000001</v>
      </c>
      <c r="F23">
        <v>1.7698</v>
      </c>
      <c r="G23">
        <v>25.34</v>
      </c>
      <c r="H23">
        <v>24.26</v>
      </c>
      <c r="I23">
        <f t="shared" si="0"/>
        <v>0.45619999999999994</v>
      </c>
      <c r="J23">
        <f t="shared" si="1"/>
        <v>0.62379999999999836</v>
      </c>
      <c r="L23">
        <f t="shared" si="2"/>
        <v>0.95737963693764805</v>
      </c>
      <c r="M23">
        <f t="shared" si="3"/>
        <v>1.8003157063930544E-2</v>
      </c>
      <c r="N23">
        <f t="shared" si="4"/>
        <v>2.4617205998421404E-2</v>
      </c>
      <c r="O23">
        <f t="shared" si="5"/>
        <v>0.97493148152613351</v>
      </c>
      <c r="P23">
        <f t="shared" si="6"/>
        <v>2.5068518473866465E-2</v>
      </c>
      <c r="Q23">
        <f t="shared" si="7"/>
        <v>0.97538279400157857</v>
      </c>
    </row>
    <row r="24" spans="1:24" x14ac:dyDescent="0.25">
      <c r="A24" s="1">
        <v>41450</v>
      </c>
      <c r="B24" s="2" t="s">
        <v>9</v>
      </c>
      <c r="C24" s="2" t="s">
        <v>8</v>
      </c>
      <c r="D24" s="2" t="s">
        <v>21</v>
      </c>
      <c r="E24">
        <v>1.3246</v>
      </c>
      <c r="F24">
        <v>1.5112000000000001</v>
      </c>
      <c r="G24">
        <v>25.58</v>
      </c>
      <c r="H24">
        <v>24.64</v>
      </c>
      <c r="I24">
        <f t="shared" si="0"/>
        <v>0.1866000000000001</v>
      </c>
      <c r="J24">
        <f t="shared" si="1"/>
        <v>0.75339999999999763</v>
      </c>
      <c r="L24">
        <f t="shared" si="2"/>
        <v>0.96325254104769364</v>
      </c>
      <c r="M24">
        <f t="shared" si="3"/>
        <v>7.294761532447229E-3</v>
      </c>
      <c r="N24">
        <f t="shared" si="4"/>
        <v>2.9452697419859175E-2</v>
      </c>
      <c r="O24">
        <f t="shared" si="5"/>
        <v>0.97033087337654667</v>
      </c>
      <c r="P24">
        <f t="shared" si="6"/>
        <v>2.9669126623453244E-2</v>
      </c>
      <c r="Q24">
        <f t="shared" si="7"/>
        <v>0.97054730258014088</v>
      </c>
    </row>
    <row r="25" spans="1:24" x14ac:dyDescent="0.25">
      <c r="A25" s="1">
        <v>41450</v>
      </c>
      <c r="B25" s="2" t="s">
        <v>9</v>
      </c>
      <c r="C25" s="2" t="s">
        <v>6</v>
      </c>
      <c r="D25" s="2" t="s">
        <v>11</v>
      </c>
      <c r="E25">
        <v>1.3585</v>
      </c>
      <c r="F25">
        <v>2.0011999999999999</v>
      </c>
      <c r="G25">
        <v>25.32</v>
      </c>
      <c r="H25">
        <v>23.86</v>
      </c>
      <c r="I25">
        <f t="shared" si="0"/>
        <v>0.64269999999999983</v>
      </c>
      <c r="J25">
        <f t="shared" si="1"/>
        <v>0.81730000000000103</v>
      </c>
      <c r="L25">
        <f t="shared" si="2"/>
        <v>0.94233807266982617</v>
      </c>
      <c r="M25">
        <f t="shared" si="3"/>
        <v>2.5383096366508682E-2</v>
      </c>
      <c r="N25">
        <f t="shared" si="4"/>
        <v>3.2278830963665128E-2</v>
      </c>
      <c r="O25">
        <f t="shared" si="5"/>
        <v>0.96688049340892235</v>
      </c>
      <c r="P25">
        <f t="shared" si="6"/>
        <v>3.3119506591077673E-2</v>
      </c>
      <c r="Q25">
        <f t="shared" si="7"/>
        <v>0.96772116903633487</v>
      </c>
    </row>
    <row r="26" spans="1:24" x14ac:dyDescent="0.25">
      <c r="A26" s="1">
        <v>41478</v>
      </c>
      <c r="B26" s="2" t="s">
        <v>76</v>
      </c>
      <c r="C26" s="2" t="s">
        <v>7</v>
      </c>
      <c r="D26" s="2" t="s">
        <v>17</v>
      </c>
      <c r="E26">
        <v>1.3273999999999999</v>
      </c>
      <c r="F26">
        <v>1.9944999999999999</v>
      </c>
      <c r="G26">
        <v>25.39</v>
      </c>
      <c r="H26">
        <v>23.54</v>
      </c>
      <c r="I26">
        <f t="shared" si="0"/>
        <v>0.66710000000000003</v>
      </c>
      <c r="J26">
        <f t="shared" si="1"/>
        <v>1.1829000000000014</v>
      </c>
      <c r="L26">
        <f t="shared" si="2"/>
        <v>0.92713666797951944</v>
      </c>
      <c r="M26">
        <f t="shared" si="3"/>
        <v>2.6274123670736511E-2</v>
      </c>
      <c r="N26">
        <f t="shared" si="4"/>
        <v>4.6589208349744046E-2</v>
      </c>
      <c r="O26">
        <f t="shared" si="5"/>
        <v>0.95215367129260731</v>
      </c>
      <c r="P26">
        <f t="shared" si="6"/>
        <v>4.7846328707392798E-2</v>
      </c>
      <c r="Q26">
        <f t="shared" si="7"/>
        <v>0.953410791650256</v>
      </c>
    </row>
    <row r="27" spans="1:24" x14ac:dyDescent="0.25">
      <c r="A27" s="1">
        <v>41478</v>
      </c>
      <c r="B27" s="2" t="s">
        <v>76</v>
      </c>
      <c r="C27" s="2" t="s">
        <v>8</v>
      </c>
      <c r="D27" s="2" t="s">
        <v>18</v>
      </c>
      <c r="E27">
        <v>1.3106</v>
      </c>
      <c r="F27">
        <v>1.4863</v>
      </c>
      <c r="G27">
        <v>25.07</v>
      </c>
      <c r="H27">
        <v>24.54</v>
      </c>
      <c r="I27">
        <f t="shared" si="0"/>
        <v>0.17569999999999997</v>
      </c>
      <c r="J27">
        <f t="shared" si="1"/>
        <v>0.35430000000000117</v>
      </c>
      <c r="L27">
        <f t="shared" si="2"/>
        <v>0.97885919425608292</v>
      </c>
      <c r="M27">
        <f t="shared" si="3"/>
        <v>7.0083765456721171E-3</v>
      </c>
      <c r="N27">
        <f t="shared" si="4"/>
        <v>1.4132429198244961E-2</v>
      </c>
      <c r="O27">
        <f t="shared" si="5"/>
        <v>0.9857678263698918</v>
      </c>
      <c r="P27">
        <f t="shared" si="6"/>
        <v>1.4232173630108143E-2</v>
      </c>
      <c r="Q27">
        <f t="shared" si="7"/>
        <v>0.98586757080175502</v>
      </c>
    </row>
    <row r="28" spans="1:24" x14ac:dyDescent="0.25">
      <c r="A28" s="1">
        <v>41478</v>
      </c>
      <c r="B28" s="2" t="s">
        <v>76</v>
      </c>
      <c r="C28" s="2" t="s">
        <v>6</v>
      </c>
      <c r="D28" s="2" t="s">
        <v>13</v>
      </c>
      <c r="E28">
        <v>1.2931999999999999</v>
      </c>
      <c r="F28">
        <v>1.9014</v>
      </c>
      <c r="G28">
        <v>25.02</v>
      </c>
      <c r="H28">
        <v>20.41</v>
      </c>
      <c r="I28">
        <f t="shared" si="0"/>
        <v>0.60820000000000007</v>
      </c>
      <c r="J28">
        <f t="shared" si="1"/>
        <v>4.0017999999999994</v>
      </c>
      <c r="L28">
        <f t="shared" si="2"/>
        <v>0.8157474020783374</v>
      </c>
      <c r="M28">
        <f t="shared" si="3"/>
        <v>2.4308553157474024E-2</v>
      </c>
      <c r="N28">
        <f t="shared" si="4"/>
        <v>0.15994404476418864</v>
      </c>
      <c r="O28">
        <f t="shared" si="5"/>
        <v>0.83607108037916089</v>
      </c>
      <c r="P28">
        <f t="shared" si="6"/>
        <v>0.16392891962083908</v>
      </c>
      <c r="Q28">
        <f t="shared" si="7"/>
        <v>0.84005595523581145</v>
      </c>
    </row>
    <row r="29" spans="1:24" x14ac:dyDescent="0.25">
      <c r="A29" s="1">
        <v>41478</v>
      </c>
      <c r="B29" s="2" t="s">
        <v>77</v>
      </c>
      <c r="C29" s="2" t="s">
        <v>7</v>
      </c>
      <c r="D29" s="2" t="s">
        <v>22</v>
      </c>
      <c r="E29">
        <v>1.3241000000000001</v>
      </c>
      <c r="F29">
        <v>2.1288</v>
      </c>
      <c r="G29">
        <v>22.57</v>
      </c>
      <c r="H29">
        <v>20.02</v>
      </c>
      <c r="I29">
        <f t="shared" si="0"/>
        <v>0.80469999999999997</v>
      </c>
      <c r="J29">
        <f t="shared" si="1"/>
        <v>1.7453000000000007</v>
      </c>
      <c r="L29">
        <f t="shared" si="2"/>
        <v>0.88701816570669023</v>
      </c>
      <c r="M29">
        <f t="shared" si="3"/>
        <v>3.5653522374833851E-2</v>
      </c>
      <c r="N29">
        <f t="shared" si="4"/>
        <v>7.7328311918475889E-2</v>
      </c>
      <c r="O29">
        <f t="shared" si="5"/>
        <v>0.91981272943630454</v>
      </c>
      <c r="P29">
        <f t="shared" si="6"/>
        <v>8.0187270563695456E-2</v>
      </c>
      <c r="Q29">
        <f t="shared" si="7"/>
        <v>0.92267168808152411</v>
      </c>
    </row>
    <row r="30" spans="1:24" s="11" customFormat="1" x14ac:dyDescent="0.25">
      <c r="A30" s="9">
        <v>41478</v>
      </c>
      <c r="B30" s="10" t="s">
        <v>77</v>
      </c>
      <c r="C30" s="10" t="s">
        <v>8</v>
      </c>
      <c r="D30" s="10" t="s">
        <v>25</v>
      </c>
      <c r="E30" s="11">
        <v>1.3178000000000001</v>
      </c>
      <c r="F30" s="11">
        <v>1.8446</v>
      </c>
      <c r="G30" s="11">
        <v>22.78</v>
      </c>
      <c r="H30" s="11">
        <v>22.96</v>
      </c>
      <c r="I30" s="11">
        <f t="shared" si="0"/>
        <v>0.52679999999999993</v>
      </c>
      <c r="J30" s="12">
        <f t="shared" si="1"/>
        <v>-0.70679999999999965</v>
      </c>
      <c r="K30" s="12"/>
      <c r="L30" s="11">
        <f t="shared" si="2"/>
        <v>1.0079016681299384</v>
      </c>
      <c r="M30" s="11">
        <f t="shared" si="3"/>
        <v>2.3125548726953465E-2</v>
      </c>
      <c r="N30" s="11">
        <f t="shared" si="4"/>
        <v>-3.1027216856891995E-2</v>
      </c>
      <c r="O30" s="11">
        <f t="shared" si="5"/>
        <v>1.0317617241565258</v>
      </c>
      <c r="P30" s="11">
        <f t="shared" si="6"/>
        <v>-3.176172415652579E-2</v>
      </c>
      <c r="Q30" s="11">
        <f t="shared" si="7"/>
        <v>1.0310272168568919</v>
      </c>
      <c r="R30" s="13"/>
      <c r="S30" s="13"/>
      <c r="T30" s="13"/>
      <c r="U30" s="13"/>
      <c r="V30" s="13"/>
      <c r="W30" s="13"/>
      <c r="X30" s="13"/>
    </row>
    <row r="31" spans="1:24" x14ac:dyDescent="0.25">
      <c r="A31" s="1">
        <v>41478</v>
      </c>
      <c r="B31" s="2" t="s">
        <v>77</v>
      </c>
      <c r="C31" s="2" t="s">
        <v>6</v>
      </c>
      <c r="D31" s="2" t="s">
        <v>24</v>
      </c>
      <c r="E31">
        <v>1.3312999999999999</v>
      </c>
      <c r="F31">
        <v>1.4655</v>
      </c>
      <c r="G31">
        <v>19.45</v>
      </c>
      <c r="H31">
        <v>18.139999999999997</v>
      </c>
      <c r="I31">
        <f t="shared" si="0"/>
        <v>0.1342000000000001</v>
      </c>
      <c r="J31">
        <f t="shared" si="1"/>
        <v>1.1758000000000022</v>
      </c>
      <c r="L31">
        <f t="shared" si="2"/>
        <v>0.93264781491002557</v>
      </c>
      <c r="M31">
        <f t="shared" si="3"/>
        <v>6.899742930591265E-3</v>
      </c>
      <c r="N31">
        <f t="shared" si="4"/>
        <v>6.0452442159383148E-2</v>
      </c>
      <c r="O31">
        <f t="shared" si="5"/>
        <v>0.9391275536089625</v>
      </c>
      <c r="P31">
        <f t="shared" si="6"/>
        <v>6.0872446391037505E-2</v>
      </c>
      <c r="Q31">
        <f t="shared" si="7"/>
        <v>0.93954755784061683</v>
      </c>
    </row>
    <row r="32" spans="1:24" x14ac:dyDescent="0.25">
      <c r="A32" s="1">
        <v>41478</v>
      </c>
      <c r="B32" s="2" t="s">
        <v>5</v>
      </c>
      <c r="C32" s="2" t="s">
        <v>7</v>
      </c>
      <c r="D32" s="2" t="s">
        <v>20</v>
      </c>
      <c r="E32">
        <v>1.3198000000000001</v>
      </c>
      <c r="F32">
        <v>1.8164</v>
      </c>
      <c r="G32">
        <v>25.19</v>
      </c>
      <c r="H32">
        <v>23.63</v>
      </c>
      <c r="I32">
        <f t="shared" si="0"/>
        <v>0.49659999999999993</v>
      </c>
      <c r="J32">
        <f t="shared" si="1"/>
        <v>1.0634000000000023</v>
      </c>
      <c r="L32">
        <f t="shared" si="2"/>
        <v>0.93807066296149255</v>
      </c>
      <c r="M32">
        <f t="shared" si="3"/>
        <v>1.9714172290591501E-2</v>
      </c>
      <c r="N32">
        <f t="shared" si="4"/>
        <v>4.221516474791593E-2</v>
      </c>
      <c r="O32">
        <f t="shared" si="5"/>
        <v>0.95693586140426179</v>
      </c>
      <c r="P32">
        <f t="shared" si="6"/>
        <v>4.3064138595738224E-2</v>
      </c>
      <c r="Q32">
        <f t="shared" si="7"/>
        <v>0.95778483525208402</v>
      </c>
    </row>
    <row r="33" spans="1:17" x14ac:dyDescent="0.25">
      <c r="A33" s="1">
        <v>41478</v>
      </c>
      <c r="B33" s="2" t="s">
        <v>5</v>
      </c>
      <c r="C33" s="2" t="s">
        <v>8</v>
      </c>
      <c r="D33" s="2" t="s">
        <v>19</v>
      </c>
      <c r="E33" s="3" t="s">
        <v>37</v>
      </c>
      <c r="F33">
        <v>1.5759000000000001</v>
      </c>
      <c r="G33">
        <v>25.54</v>
      </c>
      <c r="H33">
        <v>23.97</v>
      </c>
      <c r="I33">
        <f t="shared" si="0"/>
        <v>0.25419999999999998</v>
      </c>
      <c r="J33">
        <f t="shared" si="1"/>
        <v>1.3158000000000003</v>
      </c>
      <c r="L33">
        <f t="shared" si="2"/>
        <v>0.93852779953014875</v>
      </c>
      <c r="M33">
        <f t="shared" si="3"/>
        <v>9.9530148786217687E-3</v>
      </c>
      <c r="N33">
        <f t="shared" si="4"/>
        <v>5.1519185591229456E-2</v>
      </c>
      <c r="O33">
        <f t="shared" si="5"/>
        <v>0.94796288826139574</v>
      </c>
      <c r="P33">
        <f t="shared" si="6"/>
        <v>5.2037111738604293E-2</v>
      </c>
      <c r="Q33">
        <f t="shared" si="7"/>
        <v>0.94848081440877052</v>
      </c>
    </row>
    <row r="34" spans="1:17" x14ac:dyDescent="0.25">
      <c r="A34" s="1">
        <v>41478</v>
      </c>
      <c r="B34" s="2" t="s">
        <v>5</v>
      </c>
      <c r="C34" s="2" t="s">
        <v>6</v>
      </c>
      <c r="D34" s="2" t="s">
        <v>14</v>
      </c>
      <c r="E34">
        <v>1.3191999999999999</v>
      </c>
      <c r="F34">
        <v>2.6876000000000002</v>
      </c>
      <c r="G34">
        <v>8.9700000000000006</v>
      </c>
      <c r="H34">
        <v>4.5199999999999996</v>
      </c>
      <c r="I34">
        <f t="shared" si="0"/>
        <v>1.3684000000000003</v>
      </c>
      <c r="J34">
        <f t="shared" si="1"/>
        <v>3.0816000000000008</v>
      </c>
      <c r="L34">
        <f t="shared" si="2"/>
        <v>0.50390189520624296</v>
      </c>
      <c r="M34">
        <f t="shared" si="3"/>
        <v>0.15255295429208474</v>
      </c>
      <c r="N34">
        <f t="shared" si="4"/>
        <v>0.34354515050167228</v>
      </c>
      <c r="O34">
        <f t="shared" si="5"/>
        <v>0.59461166070300986</v>
      </c>
      <c r="P34">
        <f t="shared" si="6"/>
        <v>0.4053883392969902</v>
      </c>
      <c r="Q34">
        <f t="shared" si="7"/>
        <v>0.65645484949832766</v>
      </c>
    </row>
    <row r="35" spans="1:17" x14ac:dyDescent="0.25">
      <c r="A35" s="1">
        <v>41478</v>
      </c>
      <c r="B35" s="2" t="s">
        <v>78</v>
      </c>
      <c r="C35" s="2" t="s">
        <v>7</v>
      </c>
      <c r="D35" s="2" t="s">
        <v>26</v>
      </c>
      <c r="E35">
        <v>1.3069999999999999</v>
      </c>
      <c r="F35">
        <v>1.659</v>
      </c>
      <c r="G35">
        <v>21.33</v>
      </c>
      <c r="H35">
        <v>19.87</v>
      </c>
      <c r="I35">
        <f t="shared" si="0"/>
        <v>0.35200000000000009</v>
      </c>
      <c r="J35">
        <f t="shared" si="1"/>
        <v>1.1079999999999972</v>
      </c>
      <c r="L35">
        <f t="shared" si="2"/>
        <v>0.93155180496952661</v>
      </c>
      <c r="M35">
        <f t="shared" si="3"/>
        <v>1.6502578527894989E-2</v>
      </c>
      <c r="N35">
        <f t="shared" si="4"/>
        <v>5.1945616502578403E-2</v>
      </c>
      <c r="O35">
        <f t="shared" si="5"/>
        <v>0.94718276289446102</v>
      </c>
      <c r="P35">
        <f t="shared" si="6"/>
        <v>5.2817237105539011E-2</v>
      </c>
      <c r="Q35">
        <f t="shared" si="7"/>
        <v>0.94805438349742155</v>
      </c>
    </row>
    <row r="36" spans="1:17" x14ac:dyDescent="0.25">
      <c r="A36" s="1">
        <v>41478</v>
      </c>
      <c r="B36" s="2" t="s">
        <v>78</v>
      </c>
      <c r="C36" s="2" t="s">
        <v>8</v>
      </c>
      <c r="D36" s="2" t="s">
        <v>31</v>
      </c>
      <c r="E36">
        <v>1.3002</v>
      </c>
      <c r="F36">
        <v>1.8168</v>
      </c>
      <c r="G36">
        <v>25.22</v>
      </c>
      <c r="H36">
        <v>22.8</v>
      </c>
      <c r="I36">
        <f t="shared" si="0"/>
        <v>0.51659999999999995</v>
      </c>
      <c r="J36">
        <f t="shared" si="1"/>
        <v>1.9033999999999982</v>
      </c>
      <c r="L36">
        <f t="shared" si="2"/>
        <v>0.90404440919904849</v>
      </c>
      <c r="M36">
        <f t="shared" si="3"/>
        <v>2.0483743061062647E-2</v>
      </c>
      <c r="N36">
        <f t="shared" si="4"/>
        <v>7.5471847739888909E-2</v>
      </c>
      <c r="O36">
        <f t="shared" si="5"/>
        <v>0.92294987734481904</v>
      </c>
      <c r="P36">
        <f t="shared" si="6"/>
        <v>7.7050122655181005E-2</v>
      </c>
      <c r="Q36">
        <f t="shared" si="7"/>
        <v>0.92452815226011109</v>
      </c>
    </row>
    <row r="37" spans="1:17" x14ac:dyDescent="0.25">
      <c r="A37" s="1">
        <v>41478</v>
      </c>
      <c r="B37" s="2" t="s">
        <v>78</v>
      </c>
      <c r="C37" s="2" t="s">
        <v>6</v>
      </c>
      <c r="D37" s="2" t="s">
        <v>27</v>
      </c>
      <c r="E37">
        <v>1.3592</v>
      </c>
      <c r="F37">
        <v>1.6259999999999999</v>
      </c>
      <c r="G37">
        <v>25.18</v>
      </c>
      <c r="H37">
        <v>23.73</v>
      </c>
      <c r="I37">
        <f t="shared" si="0"/>
        <v>0.26679999999999993</v>
      </c>
      <c r="J37">
        <f t="shared" si="1"/>
        <v>1.1831999999999994</v>
      </c>
      <c r="L37">
        <f t="shared" si="2"/>
        <v>0.94241461477362987</v>
      </c>
      <c r="M37">
        <f t="shared" si="3"/>
        <v>1.0595710881652102E-2</v>
      </c>
      <c r="N37">
        <f t="shared" si="4"/>
        <v>4.6989674344718006E-2</v>
      </c>
      <c r="O37">
        <f t="shared" si="5"/>
        <v>0.95250710466740529</v>
      </c>
      <c r="P37">
        <f t="shared" si="6"/>
        <v>4.7492895332594744E-2</v>
      </c>
      <c r="Q37">
        <f t="shared" si="7"/>
        <v>0.95301032565528199</v>
      </c>
    </row>
    <row r="38" spans="1:17" x14ac:dyDescent="0.25">
      <c r="A38" s="1">
        <v>41478</v>
      </c>
      <c r="B38" s="2" t="s">
        <v>34</v>
      </c>
      <c r="C38" s="2" t="s">
        <v>7</v>
      </c>
      <c r="D38" s="2" t="s">
        <v>28</v>
      </c>
      <c r="E38">
        <v>1.3178000000000001</v>
      </c>
      <c r="F38">
        <v>3.7149000000000001</v>
      </c>
      <c r="G38">
        <v>17.09</v>
      </c>
      <c r="H38">
        <v>9.07</v>
      </c>
      <c r="I38">
        <f t="shared" si="0"/>
        <v>2.3971</v>
      </c>
      <c r="J38">
        <f t="shared" si="1"/>
        <v>5.6228999999999996</v>
      </c>
      <c r="L38">
        <f t="shared" si="2"/>
        <v>0.53071971913399651</v>
      </c>
      <c r="M38">
        <f t="shared" si="3"/>
        <v>0.14026331187829141</v>
      </c>
      <c r="N38">
        <f t="shared" si="4"/>
        <v>0.3290169689877121</v>
      </c>
      <c r="O38">
        <f t="shared" si="5"/>
        <v>0.61730495681587705</v>
      </c>
      <c r="P38">
        <f t="shared" si="6"/>
        <v>0.3826950431841229</v>
      </c>
      <c r="Q38">
        <f t="shared" si="7"/>
        <v>0.67098303101228796</v>
      </c>
    </row>
    <row r="39" spans="1:17" x14ac:dyDescent="0.25">
      <c r="A39" s="1">
        <v>41478</v>
      </c>
      <c r="B39" s="2" t="s">
        <v>34</v>
      </c>
      <c r="C39" s="2" t="s">
        <v>8</v>
      </c>
      <c r="D39" s="2" t="s">
        <v>30</v>
      </c>
      <c r="E39">
        <v>1.3586</v>
      </c>
      <c r="F39">
        <v>2.9281000000000001</v>
      </c>
      <c r="G39">
        <v>24.2</v>
      </c>
      <c r="H39">
        <v>17.829999999999998</v>
      </c>
      <c r="I39">
        <f t="shared" si="0"/>
        <v>1.5695000000000001</v>
      </c>
      <c r="J39">
        <f t="shared" si="1"/>
        <v>4.8005000000000013</v>
      </c>
      <c r="L39">
        <f t="shared" si="2"/>
        <v>0.73677685950413219</v>
      </c>
      <c r="M39">
        <f t="shared" si="3"/>
        <v>6.485537190082645E-2</v>
      </c>
      <c r="N39">
        <f t="shared" si="4"/>
        <v>0.19836776859504138</v>
      </c>
      <c r="O39">
        <f t="shared" si="5"/>
        <v>0.78787477077395551</v>
      </c>
      <c r="P39">
        <f t="shared" si="6"/>
        <v>0.21212522922604457</v>
      </c>
      <c r="Q39">
        <f t="shared" si="7"/>
        <v>0.80163223140495865</v>
      </c>
    </row>
    <row r="40" spans="1:17" x14ac:dyDescent="0.25">
      <c r="A40" s="1">
        <v>41478</v>
      </c>
      <c r="B40" s="2" t="s">
        <v>34</v>
      </c>
      <c r="C40" s="2" t="s">
        <v>6</v>
      </c>
      <c r="D40" s="2" t="s">
        <v>29</v>
      </c>
      <c r="E40">
        <v>1.3554999999999999</v>
      </c>
      <c r="F40">
        <v>3.9630000000000001</v>
      </c>
      <c r="G40">
        <v>16.61</v>
      </c>
      <c r="H40">
        <v>9.8699999999999992</v>
      </c>
      <c r="I40">
        <f t="shared" si="0"/>
        <v>2.6074999999999999</v>
      </c>
      <c r="J40">
        <f t="shared" si="1"/>
        <v>4.1325000000000003</v>
      </c>
      <c r="L40">
        <f t="shared" si="2"/>
        <v>0.59422034918723654</v>
      </c>
      <c r="M40">
        <f t="shared" si="3"/>
        <v>0.15698374473208909</v>
      </c>
      <c r="N40">
        <f t="shared" si="4"/>
        <v>0.24879590608067431</v>
      </c>
      <c r="O40">
        <f t="shared" si="5"/>
        <v>0.70487412961971074</v>
      </c>
      <c r="P40">
        <f t="shared" si="6"/>
        <v>0.29512587038028926</v>
      </c>
      <c r="Q40">
        <f t="shared" si="7"/>
        <v>0.75120409391932563</v>
      </c>
    </row>
    <row r="41" spans="1:17" x14ac:dyDescent="0.25">
      <c r="A41" s="1">
        <v>41478</v>
      </c>
      <c r="B41" s="2" t="s">
        <v>79</v>
      </c>
      <c r="C41" s="2" t="s">
        <v>7</v>
      </c>
      <c r="D41" s="2" t="s">
        <v>12</v>
      </c>
      <c r="E41">
        <v>1.2983</v>
      </c>
      <c r="F41">
        <v>2.2195</v>
      </c>
      <c r="G41">
        <v>25.73</v>
      </c>
      <c r="H41">
        <v>22.79</v>
      </c>
      <c r="I41">
        <f t="shared" si="0"/>
        <v>0.92120000000000002</v>
      </c>
      <c r="J41">
        <f t="shared" si="1"/>
        <v>2.0188000000000015</v>
      </c>
      <c r="L41">
        <f t="shared" si="2"/>
        <v>0.88573649436455493</v>
      </c>
      <c r="M41">
        <f t="shared" si="3"/>
        <v>3.58025650991061E-2</v>
      </c>
      <c r="N41">
        <f t="shared" si="4"/>
        <v>7.8460940536338966E-2</v>
      </c>
      <c r="O41">
        <f t="shared" si="5"/>
        <v>0.91862564896327104</v>
      </c>
      <c r="P41">
        <f t="shared" si="6"/>
        <v>8.1374351036728951E-2</v>
      </c>
      <c r="Q41">
        <f t="shared" si="7"/>
        <v>0.92153905946366099</v>
      </c>
    </row>
    <row r="42" spans="1:17" x14ac:dyDescent="0.25">
      <c r="A42" s="1">
        <v>41478</v>
      </c>
      <c r="B42" s="2" t="s">
        <v>79</v>
      </c>
      <c r="C42" s="2" t="s">
        <v>8</v>
      </c>
      <c r="D42" s="2" t="s">
        <v>15</v>
      </c>
      <c r="E42">
        <v>1.3024</v>
      </c>
      <c r="F42">
        <v>1.8260000000000001</v>
      </c>
      <c r="G42">
        <v>25.71</v>
      </c>
      <c r="H42">
        <v>24.43</v>
      </c>
      <c r="I42">
        <f t="shared" si="0"/>
        <v>0.52360000000000007</v>
      </c>
      <c r="J42">
        <f t="shared" si="1"/>
        <v>0.75640000000000107</v>
      </c>
      <c r="L42">
        <f t="shared" si="2"/>
        <v>0.95021392454297937</v>
      </c>
      <c r="M42">
        <f t="shared" si="3"/>
        <v>2.0365616491637498E-2</v>
      </c>
      <c r="N42">
        <f t="shared" si="4"/>
        <v>2.9420458965383159E-2</v>
      </c>
      <c r="O42">
        <f t="shared" si="5"/>
        <v>0.96996791919448599</v>
      </c>
      <c r="P42">
        <f t="shared" si="6"/>
        <v>3.003208080551413E-2</v>
      </c>
      <c r="Q42">
        <f t="shared" si="7"/>
        <v>0.97057954103461686</v>
      </c>
    </row>
    <row r="43" spans="1:17" x14ac:dyDescent="0.25">
      <c r="A43" s="1">
        <v>41478</v>
      </c>
      <c r="B43" s="2" t="s">
        <v>79</v>
      </c>
      <c r="C43" s="2" t="s">
        <v>6</v>
      </c>
      <c r="D43" s="2" t="s">
        <v>16</v>
      </c>
      <c r="E43">
        <v>1.3004</v>
      </c>
      <c r="F43">
        <v>1.5278</v>
      </c>
      <c r="G43">
        <v>25.36</v>
      </c>
      <c r="H43">
        <v>24.42</v>
      </c>
      <c r="I43">
        <f t="shared" si="0"/>
        <v>0.22740000000000005</v>
      </c>
      <c r="J43">
        <f t="shared" si="1"/>
        <v>0.71259999999999768</v>
      </c>
      <c r="L43">
        <f t="shared" si="2"/>
        <v>0.96293375394321779</v>
      </c>
      <c r="M43">
        <f t="shared" si="3"/>
        <v>8.9668769716088354E-3</v>
      </c>
      <c r="N43">
        <f t="shared" si="4"/>
        <v>2.8099369085173409E-2</v>
      </c>
      <c r="O43">
        <f t="shared" si="5"/>
        <v>0.9716463875603798</v>
      </c>
      <c r="P43">
        <f t="shared" si="6"/>
        <v>2.8353612439620163E-2</v>
      </c>
      <c r="Q43">
        <f t="shared" si="7"/>
        <v>0.97190063091482659</v>
      </c>
    </row>
    <row r="44" spans="1:17" x14ac:dyDescent="0.25">
      <c r="A44" s="1">
        <v>41478</v>
      </c>
      <c r="B44" s="2" t="s">
        <v>9</v>
      </c>
      <c r="C44" s="2" t="s">
        <v>7</v>
      </c>
      <c r="D44" s="2" t="s">
        <v>23</v>
      </c>
      <c r="E44">
        <v>1.3030999999999999</v>
      </c>
      <c r="F44">
        <v>1.5296000000000001</v>
      </c>
      <c r="G44">
        <v>21.4</v>
      </c>
      <c r="H44">
        <v>19.8</v>
      </c>
      <c r="I44">
        <f t="shared" si="0"/>
        <v>0.22650000000000015</v>
      </c>
      <c r="J44">
        <f t="shared" si="1"/>
        <v>1.3734999999999977</v>
      </c>
      <c r="L44">
        <f t="shared" si="2"/>
        <v>0.92523364485981319</v>
      </c>
      <c r="M44">
        <f t="shared" si="3"/>
        <v>1.0584112149532717E-2</v>
      </c>
      <c r="N44">
        <f t="shared" si="4"/>
        <v>6.4182242990654101E-2</v>
      </c>
      <c r="O44">
        <f t="shared" si="5"/>
        <v>0.93513117812359803</v>
      </c>
      <c r="P44">
        <f t="shared" si="6"/>
        <v>6.4868821876402014E-2</v>
      </c>
      <c r="Q44">
        <f t="shared" si="7"/>
        <v>0.93581775700934589</v>
      </c>
    </row>
    <row r="45" spans="1:17" x14ac:dyDescent="0.25">
      <c r="A45" s="1">
        <v>41478</v>
      </c>
      <c r="B45" s="2" t="s">
        <v>9</v>
      </c>
      <c r="C45" s="2" t="s">
        <v>8</v>
      </c>
      <c r="D45" s="2" t="s">
        <v>21</v>
      </c>
      <c r="E45">
        <v>1.3062</v>
      </c>
      <c r="F45">
        <v>1.7703</v>
      </c>
      <c r="G45">
        <v>25.54</v>
      </c>
      <c r="H45">
        <v>24.16</v>
      </c>
      <c r="I45">
        <f t="shared" si="0"/>
        <v>0.46409999999999996</v>
      </c>
      <c r="J45">
        <f t="shared" si="1"/>
        <v>0.91589999999999905</v>
      </c>
      <c r="L45">
        <f t="shared" si="2"/>
        <v>0.94596711041503523</v>
      </c>
      <c r="M45">
        <f t="shared" si="3"/>
        <v>1.8171495693030539E-2</v>
      </c>
      <c r="N45">
        <f t="shared" si="4"/>
        <v>3.5861393891934185E-2</v>
      </c>
      <c r="O45">
        <f t="shared" si="5"/>
        <v>0.96347489023325183</v>
      </c>
      <c r="P45">
        <f t="shared" si="6"/>
        <v>3.6525109766748116E-2</v>
      </c>
      <c r="Q45">
        <f t="shared" si="7"/>
        <v>0.96413860610806579</v>
      </c>
    </row>
    <row r="46" spans="1:17" x14ac:dyDescent="0.25">
      <c r="A46" s="1">
        <v>41478</v>
      </c>
      <c r="B46" s="2" t="s">
        <v>9</v>
      </c>
      <c r="C46" s="2" t="s">
        <v>6</v>
      </c>
      <c r="D46" s="2" t="s">
        <v>11</v>
      </c>
      <c r="E46">
        <v>1.3495999999999999</v>
      </c>
      <c r="F46">
        <v>2.0971000000000002</v>
      </c>
      <c r="G46">
        <v>25.41</v>
      </c>
      <c r="H46">
        <v>23.439999999999998</v>
      </c>
      <c r="I46">
        <f t="shared" si="0"/>
        <v>0.74750000000000028</v>
      </c>
      <c r="J46">
        <f t="shared" si="1"/>
        <v>1.2225000000000021</v>
      </c>
      <c r="L46">
        <f t="shared" si="2"/>
        <v>0.92247146792601331</v>
      </c>
      <c r="M46">
        <f t="shared" si="3"/>
        <v>2.9417552144824884E-2</v>
      </c>
      <c r="N46">
        <f t="shared" si="4"/>
        <v>4.8110979929161829E-2</v>
      </c>
      <c r="O46">
        <f t="shared" si="5"/>
        <v>0.95043081601621882</v>
      </c>
      <c r="P46">
        <f t="shared" si="6"/>
        <v>4.9569183983781129E-2</v>
      </c>
      <c r="Q46">
        <f t="shared" si="7"/>
        <v>0.9518890200708382</v>
      </c>
    </row>
    <row r="47" spans="1:17" x14ac:dyDescent="0.25">
      <c r="A47" s="1">
        <v>41505</v>
      </c>
      <c r="B47" s="2" t="s">
        <v>76</v>
      </c>
      <c r="C47" s="2" t="s">
        <v>7</v>
      </c>
      <c r="D47" s="2" t="s">
        <v>17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5">
      <c r="A48" s="1">
        <v>41505</v>
      </c>
      <c r="B48" s="2" t="s">
        <v>76</v>
      </c>
      <c r="C48" s="2" t="s">
        <v>8</v>
      </c>
      <c r="D48" s="2" t="s">
        <v>18</v>
      </c>
      <c r="E48">
        <v>1.3081</v>
      </c>
      <c r="F48">
        <v>1.3243</v>
      </c>
      <c r="G48">
        <v>25.06</v>
      </c>
      <c r="H48">
        <v>24.81</v>
      </c>
      <c r="I48">
        <f t="shared" si="0"/>
        <v>1.6199999999999992E-2</v>
      </c>
      <c r="J48">
        <f t="shared" si="1"/>
        <v>0.23380000000000001</v>
      </c>
      <c r="L48">
        <f t="shared" si="2"/>
        <v>0.99002394253790904</v>
      </c>
      <c r="M48">
        <f t="shared" si="3"/>
        <v>6.4644852354349533E-4</v>
      </c>
      <c r="N48">
        <f t="shared" si="4"/>
        <v>9.3296089385474876E-3</v>
      </c>
      <c r="O48">
        <f t="shared" si="5"/>
        <v>0.99066435604820358</v>
      </c>
      <c r="P48">
        <f t="shared" si="6"/>
        <v>9.3356439517964535E-3</v>
      </c>
      <c r="Q48">
        <f t="shared" si="7"/>
        <v>0.99067039106145249</v>
      </c>
    </row>
    <row r="49" spans="1:17" x14ac:dyDescent="0.25">
      <c r="A49" s="1">
        <v>41505</v>
      </c>
      <c r="B49" s="2" t="s">
        <v>76</v>
      </c>
      <c r="C49" s="2" t="s">
        <v>6</v>
      </c>
      <c r="D49" s="2" t="s">
        <v>13</v>
      </c>
      <c r="E49">
        <v>1.3037000000000001</v>
      </c>
      <c r="F49">
        <v>1.4107000000000001</v>
      </c>
      <c r="G49">
        <v>25.52</v>
      </c>
      <c r="H49">
        <v>24.93</v>
      </c>
      <c r="I49">
        <f t="shared" si="0"/>
        <v>0.10699999999999998</v>
      </c>
      <c r="J49">
        <f t="shared" si="1"/>
        <v>0.48299999999999987</v>
      </c>
      <c r="L49">
        <f t="shared" si="2"/>
        <v>0.97688087774294674</v>
      </c>
      <c r="M49">
        <f t="shared" si="3"/>
        <v>4.1927899686520368E-3</v>
      </c>
      <c r="N49">
        <f t="shared" si="4"/>
        <v>1.8926332288401248E-2</v>
      </c>
      <c r="O49">
        <f t="shared" si="5"/>
        <v>0.98099397945933187</v>
      </c>
      <c r="P49">
        <f t="shared" si="6"/>
        <v>1.9006020540668158E-2</v>
      </c>
      <c r="Q49">
        <f t="shared" si="7"/>
        <v>0.98107366771159876</v>
      </c>
    </row>
    <row r="50" spans="1:17" x14ac:dyDescent="0.25">
      <c r="A50" s="1">
        <v>41505</v>
      </c>
      <c r="B50" s="2" t="s">
        <v>77</v>
      </c>
      <c r="C50" s="2" t="s">
        <v>7</v>
      </c>
      <c r="D50" s="2" t="s">
        <v>22</v>
      </c>
      <c r="E50">
        <v>1.3216000000000001</v>
      </c>
      <c r="F50">
        <v>1.5203</v>
      </c>
      <c r="G50">
        <v>25.86</v>
      </c>
      <c r="H50">
        <v>25.19</v>
      </c>
      <c r="I50">
        <f t="shared" si="0"/>
        <v>0.19869999999999988</v>
      </c>
      <c r="J50">
        <f t="shared" si="1"/>
        <v>0.47129999999999828</v>
      </c>
      <c r="L50">
        <f t="shared" si="2"/>
        <v>0.97409126063418416</v>
      </c>
      <c r="M50">
        <f t="shared" si="3"/>
        <v>7.683681361175556E-3</v>
      </c>
      <c r="N50">
        <f t="shared" si="4"/>
        <v>1.8225058004640304E-2</v>
      </c>
      <c r="O50">
        <f t="shared" si="5"/>
        <v>0.98163382213683648</v>
      </c>
      <c r="P50">
        <f t="shared" si="6"/>
        <v>1.8366177863163528E-2</v>
      </c>
      <c r="Q50">
        <f t="shared" si="7"/>
        <v>0.98177494199535975</v>
      </c>
    </row>
    <row r="51" spans="1:17" x14ac:dyDescent="0.25">
      <c r="A51" s="1">
        <v>41505</v>
      </c>
      <c r="B51" s="2" t="s">
        <v>77</v>
      </c>
      <c r="C51" s="2" t="s">
        <v>8</v>
      </c>
      <c r="D51" s="2" t="s">
        <v>25</v>
      </c>
      <c r="E51">
        <v>1.3026</v>
      </c>
      <c r="F51">
        <v>1.4748000000000001</v>
      </c>
      <c r="G51">
        <v>25.37</v>
      </c>
      <c r="H51">
        <v>24.91</v>
      </c>
      <c r="I51">
        <f t="shared" si="0"/>
        <v>0.17220000000000013</v>
      </c>
      <c r="J51">
        <f t="shared" si="1"/>
        <v>0.28780000000000072</v>
      </c>
      <c r="L51">
        <f t="shared" si="2"/>
        <v>0.98186834844304294</v>
      </c>
      <c r="M51">
        <f t="shared" si="3"/>
        <v>6.7875443437130515E-3</v>
      </c>
      <c r="N51">
        <f t="shared" si="4"/>
        <v>1.1344107213244017E-2</v>
      </c>
      <c r="O51">
        <f t="shared" si="5"/>
        <v>0.98857836795275777</v>
      </c>
      <c r="P51">
        <f t="shared" si="6"/>
        <v>1.1421632047242248E-2</v>
      </c>
      <c r="Q51">
        <f t="shared" si="7"/>
        <v>0.98865589278675603</v>
      </c>
    </row>
    <row r="52" spans="1:17" x14ac:dyDescent="0.25">
      <c r="A52" s="1">
        <v>41505</v>
      </c>
      <c r="B52" s="2" t="s">
        <v>77</v>
      </c>
      <c r="C52" s="2" t="s">
        <v>6</v>
      </c>
      <c r="D52" s="2" t="s">
        <v>24</v>
      </c>
      <c r="E52">
        <v>1.3459000000000001</v>
      </c>
      <c r="F52">
        <v>1.4763999999999999</v>
      </c>
      <c r="G52">
        <v>25.6</v>
      </c>
      <c r="H52">
        <v>25.2</v>
      </c>
      <c r="I52">
        <f t="shared" si="0"/>
        <v>0.13049999999999984</v>
      </c>
      <c r="J52">
        <f t="shared" si="1"/>
        <v>0.26950000000000229</v>
      </c>
      <c r="L52">
        <f t="shared" si="2"/>
        <v>0.98437499999999989</v>
      </c>
      <c r="M52">
        <f t="shared" si="3"/>
        <v>5.0976562499999937E-3</v>
      </c>
      <c r="N52">
        <f t="shared" si="4"/>
        <v>1.052734375000009E-2</v>
      </c>
      <c r="O52">
        <f t="shared" si="5"/>
        <v>0.98941871650405389</v>
      </c>
      <c r="P52">
        <f t="shared" si="6"/>
        <v>1.0581283495946222E-2</v>
      </c>
      <c r="Q52">
        <f t="shared" si="7"/>
        <v>0.98947265624999992</v>
      </c>
    </row>
    <row r="53" spans="1:17" x14ac:dyDescent="0.25">
      <c r="A53" s="1">
        <v>41505</v>
      </c>
      <c r="B53" s="2" t="s">
        <v>5</v>
      </c>
      <c r="C53" s="2" t="s">
        <v>7</v>
      </c>
      <c r="D53" s="2" t="s">
        <v>20</v>
      </c>
      <c r="E53">
        <v>1.3492</v>
      </c>
      <c r="F53">
        <v>1.3851</v>
      </c>
      <c r="G53">
        <v>25.57</v>
      </c>
      <c r="H53">
        <v>25.21</v>
      </c>
      <c r="I53">
        <f t="shared" si="0"/>
        <v>3.5900000000000043E-2</v>
      </c>
      <c r="J53">
        <f t="shared" si="1"/>
        <v>0.32409999999999939</v>
      </c>
      <c r="L53">
        <f t="shared" si="2"/>
        <v>0.98592100117324988</v>
      </c>
      <c r="M53">
        <f t="shared" si="3"/>
        <v>1.4039890496675808E-3</v>
      </c>
      <c r="N53">
        <f t="shared" si="4"/>
        <v>1.2675009777082495E-2</v>
      </c>
      <c r="O53">
        <f t="shared" si="5"/>
        <v>0.98730716962806608</v>
      </c>
      <c r="P53">
        <f t="shared" si="6"/>
        <v>1.2692830371933979E-2</v>
      </c>
      <c r="Q53">
        <f t="shared" si="7"/>
        <v>0.98732499022291742</v>
      </c>
    </row>
    <row r="54" spans="1:17" x14ac:dyDescent="0.25">
      <c r="A54" s="1">
        <v>41505</v>
      </c>
      <c r="B54" s="2" t="s">
        <v>5</v>
      </c>
      <c r="C54" s="2" t="s">
        <v>8</v>
      </c>
      <c r="D54" s="2" t="s">
        <v>19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5">
      <c r="A55" s="1">
        <v>41505</v>
      </c>
      <c r="B55" s="2" t="s">
        <v>5</v>
      </c>
      <c r="C55" s="2" t="s">
        <v>6</v>
      </c>
      <c r="D55" s="2" t="s">
        <v>14</v>
      </c>
      <c r="E55">
        <v>1.3615999999999999</v>
      </c>
      <c r="F55">
        <v>1.6378999999999999</v>
      </c>
      <c r="G55">
        <v>25.48</v>
      </c>
      <c r="H55">
        <v>24.68</v>
      </c>
      <c r="I55">
        <f t="shared" si="0"/>
        <v>0.27629999999999999</v>
      </c>
      <c r="J55">
        <f t="shared" si="1"/>
        <v>0.52370000000000072</v>
      </c>
      <c r="L55">
        <f t="shared" si="2"/>
        <v>0.9686028257456829</v>
      </c>
      <c r="M55">
        <f t="shared" si="3"/>
        <v>1.0843799058084773E-2</v>
      </c>
      <c r="N55">
        <f t="shared" si="4"/>
        <v>2.0553375196232366E-2</v>
      </c>
      <c r="O55">
        <f t="shared" si="5"/>
        <v>0.97922130480842096</v>
      </c>
      <c r="P55">
        <f t="shared" si="6"/>
        <v>2.0778695191579041E-2</v>
      </c>
      <c r="Q55">
        <f t="shared" si="7"/>
        <v>0.97944662480376765</v>
      </c>
    </row>
    <row r="56" spans="1:17" x14ac:dyDescent="0.25">
      <c r="A56" s="1">
        <v>41505</v>
      </c>
      <c r="B56" s="2" t="s">
        <v>35</v>
      </c>
      <c r="C56" s="2" t="s">
        <v>8</v>
      </c>
      <c r="D56" s="2" t="s">
        <v>32</v>
      </c>
      <c r="E56" s="8">
        <v>1.3149999999999999</v>
      </c>
      <c r="F56" s="8">
        <v>1.4973000000000001</v>
      </c>
      <c r="G56" s="8">
        <v>25.42</v>
      </c>
      <c r="H56" s="8">
        <v>24.73</v>
      </c>
      <c r="I56" s="8">
        <f t="shared" si="0"/>
        <v>0.18230000000000013</v>
      </c>
      <c r="J56" s="8">
        <f t="shared" si="1"/>
        <v>0.50770000000000115</v>
      </c>
      <c r="K56" s="8"/>
      <c r="L56" s="8">
        <f t="shared" si="2"/>
        <v>0.9728560188827694</v>
      </c>
      <c r="M56" s="8">
        <f t="shared" si="3"/>
        <v>7.1715184893784466E-3</v>
      </c>
      <c r="N56" s="8">
        <f t="shared" si="4"/>
        <v>1.9972462627852128E-2</v>
      </c>
      <c r="O56" s="8">
        <f t="shared" si="5"/>
        <v>0.97988326987007535</v>
      </c>
      <c r="P56" s="8">
        <f t="shared" si="6"/>
        <v>2.0116730129924723E-2</v>
      </c>
      <c r="Q56" s="8">
        <f t="shared" si="7"/>
        <v>0.98002753737214787</v>
      </c>
    </row>
    <row r="57" spans="1:17" x14ac:dyDescent="0.25">
      <c r="A57" s="1">
        <v>41505</v>
      </c>
      <c r="B57" s="2" t="s">
        <v>80</v>
      </c>
      <c r="C57" s="2" t="s">
        <v>8</v>
      </c>
      <c r="D57" s="2" t="s">
        <v>33</v>
      </c>
      <c r="E57" s="8">
        <v>1.3138000000000001</v>
      </c>
      <c r="F57" s="8">
        <v>1.3645</v>
      </c>
      <c r="G57" s="8">
        <v>25.23</v>
      </c>
      <c r="H57" s="8">
        <v>24.62</v>
      </c>
      <c r="I57" s="8">
        <f t="shared" si="0"/>
        <v>5.0699999999999967E-2</v>
      </c>
      <c r="J57" s="8">
        <f t="shared" si="1"/>
        <v>0.55929999999999946</v>
      </c>
      <c r="K57" s="8"/>
      <c r="L57" s="8">
        <f t="shared" si="2"/>
        <v>0.9758224336107808</v>
      </c>
      <c r="M57" s="8">
        <f t="shared" si="3"/>
        <v>2.0095124851367404E-3</v>
      </c>
      <c r="N57" s="8">
        <f t="shared" si="4"/>
        <v>2.216805390408242E-2</v>
      </c>
      <c r="O57" s="8">
        <f t="shared" si="5"/>
        <v>0.9777873094168622</v>
      </c>
      <c r="P57" s="8">
        <f t="shared" si="6"/>
        <v>2.2212690583137715E-2</v>
      </c>
      <c r="Q57" s="8">
        <f t="shared" si="7"/>
        <v>0.9778319460959175</v>
      </c>
    </row>
    <row r="58" spans="1:17" x14ac:dyDescent="0.25">
      <c r="A58" s="1">
        <v>41505</v>
      </c>
      <c r="B58" s="2" t="s">
        <v>78</v>
      </c>
      <c r="C58" s="2" t="s">
        <v>7</v>
      </c>
      <c r="D58" s="2" t="s">
        <v>26</v>
      </c>
      <c r="E58">
        <v>1.3209</v>
      </c>
      <c r="F58">
        <v>2.5122</v>
      </c>
      <c r="G58">
        <v>24.93</v>
      </c>
      <c r="H58">
        <v>21.34</v>
      </c>
      <c r="I58">
        <f t="shared" si="0"/>
        <v>1.1913</v>
      </c>
      <c r="J58">
        <f t="shared" si="1"/>
        <v>2.3986999999999998</v>
      </c>
      <c r="L58">
        <f t="shared" si="2"/>
        <v>0.85599679101484161</v>
      </c>
      <c r="M58">
        <f t="shared" si="3"/>
        <v>4.7785800240673887E-2</v>
      </c>
      <c r="N58">
        <f t="shared" si="4"/>
        <v>9.6217408744484548E-2</v>
      </c>
      <c r="O58">
        <f t="shared" si="5"/>
        <v>0.89895402865363305</v>
      </c>
      <c r="P58">
        <f t="shared" si="6"/>
        <v>0.10104597134636689</v>
      </c>
      <c r="Q58">
        <f t="shared" si="7"/>
        <v>0.90378259125551552</v>
      </c>
    </row>
    <row r="59" spans="1:17" x14ac:dyDescent="0.25">
      <c r="A59" s="1">
        <v>41505</v>
      </c>
      <c r="B59" s="2" t="s">
        <v>78</v>
      </c>
      <c r="C59" s="2" t="s">
        <v>8</v>
      </c>
      <c r="D59" s="2" t="s">
        <v>31</v>
      </c>
      <c r="E59">
        <v>1.3134999999999999</v>
      </c>
      <c r="F59">
        <v>2.7787000000000002</v>
      </c>
      <c r="G59">
        <v>25.76</v>
      </c>
      <c r="H59">
        <v>19.989999999999998</v>
      </c>
      <c r="I59">
        <f t="shared" si="0"/>
        <v>1.4652000000000003</v>
      </c>
      <c r="J59">
        <f t="shared" si="1"/>
        <v>4.3048000000000028</v>
      </c>
      <c r="L59">
        <f t="shared" si="2"/>
        <v>0.77600931677018625</v>
      </c>
      <c r="M59">
        <f t="shared" si="3"/>
        <v>5.6878881987577644E-2</v>
      </c>
      <c r="N59">
        <f t="shared" si="4"/>
        <v>0.16711180124223612</v>
      </c>
      <c r="O59">
        <f t="shared" si="5"/>
        <v>0.82280981938521813</v>
      </c>
      <c r="P59">
        <f t="shared" si="6"/>
        <v>0.17719018061478187</v>
      </c>
      <c r="Q59">
        <f t="shared" si="7"/>
        <v>0.83288819875776388</v>
      </c>
    </row>
    <row r="60" spans="1:17" x14ac:dyDescent="0.25">
      <c r="A60" s="1">
        <v>41505</v>
      </c>
      <c r="B60" s="2" t="s">
        <v>78</v>
      </c>
      <c r="C60" s="2" t="s">
        <v>6</v>
      </c>
      <c r="D60" s="2" t="s">
        <v>27</v>
      </c>
      <c r="E60">
        <v>1.3137000000000001</v>
      </c>
      <c r="F60">
        <v>2.1374</v>
      </c>
      <c r="G60">
        <v>25.81</v>
      </c>
      <c r="H60">
        <v>23.66</v>
      </c>
      <c r="I60">
        <f t="shared" si="0"/>
        <v>0.82369999999999988</v>
      </c>
      <c r="J60">
        <f t="shared" si="1"/>
        <v>1.3262999999999987</v>
      </c>
      <c r="L60">
        <f t="shared" si="2"/>
        <v>0.9166989538938396</v>
      </c>
      <c r="M60">
        <f t="shared" si="3"/>
        <v>3.1913986826811312E-2</v>
      </c>
      <c r="N60">
        <f t="shared" si="4"/>
        <v>5.1387059279349043E-2</v>
      </c>
      <c r="O60">
        <f t="shared" si="5"/>
        <v>0.9469189115635368</v>
      </c>
      <c r="P60">
        <f t="shared" si="6"/>
        <v>5.3081088436463128E-2</v>
      </c>
      <c r="Q60">
        <f t="shared" si="7"/>
        <v>0.94861294072065094</v>
      </c>
    </row>
    <row r="61" spans="1:17" x14ac:dyDescent="0.25">
      <c r="A61" s="1">
        <v>41505</v>
      </c>
      <c r="B61" s="2" t="s">
        <v>34</v>
      </c>
      <c r="C61" s="2" t="s">
        <v>7</v>
      </c>
      <c r="D61" s="2" t="s">
        <v>28</v>
      </c>
      <c r="E61">
        <v>1.3236000000000001</v>
      </c>
      <c r="F61">
        <v>1.7598</v>
      </c>
      <c r="G61">
        <v>25.7</v>
      </c>
      <c r="H61">
        <v>24.32</v>
      </c>
      <c r="I61">
        <f t="shared" si="0"/>
        <v>0.43619999999999992</v>
      </c>
      <c r="J61">
        <f t="shared" si="1"/>
        <v>0.94379999999999908</v>
      </c>
      <c r="L61">
        <f t="shared" si="2"/>
        <v>0.94630350194552537</v>
      </c>
      <c r="M61">
        <f t="shared" si="3"/>
        <v>1.6972762645914394E-2</v>
      </c>
      <c r="N61">
        <f t="shared" si="4"/>
        <v>3.6723735408560276E-2</v>
      </c>
      <c r="O61">
        <f t="shared" si="5"/>
        <v>0.96264219951076246</v>
      </c>
      <c r="P61">
        <f t="shared" si="6"/>
        <v>3.7357800489237529E-2</v>
      </c>
      <c r="Q61">
        <f t="shared" si="7"/>
        <v>0.96327626459143978</v>
      </c>
    </row>
    <row r="62" spans="1:17" x14ac:dyDescent="0.25">
      <c r="A62" s="1">
        <v>41505</v>
      </c>
      <c r="B62" s="2" t="s">
        <v>34</v>
      </c>
      <c r="C62" s="2" t="s">
        <v>8</v>
      </c>
      <c r="D62" s="2" t="s">
        <v>30</v>
      </c>
      <c r="E62">
        <v>1.3176000000000001</v>
      </c>
      <c r="F62">
        <v>1.4623999999999999</v>
      </c>
      <c r="G62">
        <v>25.7</v>
      </c>
      <c r="H62">
        <v>24.33</v>
      </c>
      <c r="I62">
        <f t="shared" si="0"/>
        <v>0.14479999999999982</v>
      </c>
      <c r="J62">
        <f t="shared" si="1"/>
        <v>1.2252000000000012</v>
      </c>
      <c r="L62">
        <f t="shared" si="2"/>
        <v>0.94669260700389102</v>
      </c>
      <c r="M62">
        <f t="shared" si="3"/>
        <v>5.6342412451361795E-3</v>
      </c>
      <c r="N62">
        <f t="shared" si="4"/>
        <v>4.7673151750972809E-2</v>
      </c>
      <c r="O62">
        <f t="shared" si="5"/>
        <v>0.95205672426746801</v>
      </c>
      <c r="P62">
        <f t="shared" si="6"/>
        <v>4.794327573253198E-2</v>
      </c>
      <c r="Q62">
        <f t="shared" si="7"/>
        <v>0.95232684824902725</v>
      </c>
    </row>
    <row r="63" spans="1:17" x14ac:dyDescent="0.25">
      <c r="A63" s="1">
        <v>41505</v>
      </c>
      <c r="B63" s="2" t="s">
        <v>34</v>
      </c>
      <c r="C63" s="2" t="s">
        <v>6</v>
      </c>
      <c r="D63" s="2" t="s">
        <v>29</v>
      </c>
      <c r="E63">
        <v>1.3536999999999999</v>
      </c>
      <c r="F63">
        <v>2.6253000000000002</v>
      </c>
      <c r="G63">
        <v>25.34</v>
      </c>
      <c r="H63">
        <v>22.2</v>
      </c>
      <c r="I63">
        <f t="shared" si="0"/>
        <v>1.2716000000000003</v>
      </c>
      <c r="J63">
        <f t="shared" si="1"/>
        <v>1.8684000000000003</v>
      </c>
      <c r="L63">
        <f t="shared" si="2"/>
        <v>0.8760852407261247</v>
      </c>
      <c r="M63">
        <f t="shared" si="3"/>
        <v>5.0181531176006329E-2</v>
      </c>
      <c r="N63">
        <f t="shared" si="4"/>
        <v>7.3733228097868989E-2</v>
      </c>
      <c r="O63">
        <f t="shared" si="5"/>
        <v>0.92237124196041276</v>
      </c>
      <c r="P63">
        <f t="shared" si="6"/>
        <v>7.7628758039587187E-2</v>
      </c>
      <c r="Q63">
        <f t="shared" si="7"/>
        <v>0.92626677190213103</v>
      </c>
    </row>
    <row r="64" spans="1:17" x14ac:dyDescent="0.25">
      <c r="A64" s="1">
        <v>41505</v>
      </c>
      <c r="B64" s="2" t="s">
        <v>79</v>
      </c>
      <c r="C64" s="2" t="s">
        <v>7</v>
      </c>
      <c r="D64" s="2" t="s">
        <v>12</v>
      </c>
      <c r="E64">
        <v>1.3124</v>
      </c>
      <c r="F64">
        <v>2.3965000000000001</v>
      </c>
      <c r="G64">
        <v>25.28</v>
      </c>
      <c r="H64">
        <v>23.32</v>
      </c>
      <c r="I64">
        <f t="shared" si="0"/>
        <v>1.0841000000000001</v>
      </c>
      <c r="J64">
        <f t="shared" si="1"/>
        <v>0.87590000000000079</v>
      </c>
      <c r="L64">
        <f t="shared" si="2"/>
        <v>0.92246835443037967</v>
      </c>
      <c r="M64">
        <f t="shared" si="3"/>
        <v>4.2883702531645571E-2</v>
      </c>
      <c r="N64">
        <f t="shared" si="4"/>
        <v>3.4647943037974714E-2</v>
      </c>
      <c r="O64">
        <f t="shared" si="5"/>
        <v>0.96379965200715823</v>
      </c>
      <c r="P64">
        <f t="shared" si="6"/>
        <v>3.6200347992841796E-2</v>
      </c>
      <c r="Q64">
        <f t="shared" si="7"/>
        <v>0.9653520569620252</v>
      </c>
    </row>
    <row r="65" spans="1:24" x14ac:dyDescent="0.25">
      <c r="A65" s="1">
        <v>41505</v>
      </c>
      <c r="B65" s="2" t="s">
        <v>79</v>
      </c>
      <c r="C65" s="2" t="s">
        <v>8</v>
      </c>
      <c r="D65" s="2" t="s">
        <v>15</v>
      </c>
      <c r="E65">
        <v>1.3555999999999999</v>
      </c>
      <c r="F65">
        <v>1.7021999999999999</v>
      </c>
      <c r="G65">
        <v>25.39</v>
      </c>
      <c r="H65">
        <v>24.25</v>
      </c>
      <c r="I65">
        <f t="shared" si="0"/>
        <v>0.34660000000000002</v>
      </c>
      <c r="J65">
        <f t="shared" si="1"/>
        <v>0.79340000000000055</v>
      </c>
      <c r="L65">
        <f t="shared" si="2"/>
        <v>0.95510043324143357</v>
      </c>
      <c r="M65">
        <f t="shared" si="3"/>
        <v>1.3651043717999212E-2</v>
      </c>
      <c r="N65">
        <f t="shared" si="4"/>
        <v>3.1248523040567175E-2</v>
      </c>
      <c r="O65">
        <f t="shared" si="5"/>
        <v>0.96831899821909162</v>
      </c>
      <c r="P65">
        <f t="shared" si="6"/>
        <v>3.1681001780908366E-2</v>
      </c>
      <c r="Q65">
        <f t="shared" si="7"/>
        <v>0.96875147695943276</v>
      </c>
    </row>
    <row r="66" spans="1:24" x14ac:dyDescent="0.25">
      <c r="A66" s="1">
        <v>41505</v>
      </c>
      <c r="B66" s="2" t="s">
        <v>79</v>
      </c>
      <c r="C66" s="2" t="s">
        <v>6</v>
      </c>
      <c r="D66" s="2" t="s">
        <v>16</v>
      </c>
      <c r="E66">
        <v>1.325</v>
      </c>
      <c r="F66">
        <v>1.9833000000000001</v>
      </c>
      <c r="G66">
        <v>25.46</v>
      </c>
      <c r="H66">
        <v>23.189999999999998</v>
      </c>
      <c r="I66">
        <f t="shared" si="0"/>
        <v>0.65830000000000011</v>
      </c>
      <c r="J66">
        <f t="shared" si="1"/>
        <v>1.611700000000003</v>
      </c>
      <c r="L66">
        <f t="shared" si="2"/>
        <v>0.91084053417124888</v>
      </c>
      <c r="M66">
        <f t="shared" si="3"/>
        <v>2.5856245090337789E-2</v>
      </c>
      <c r="N66">
        <f t="shared" si="4"/>
        <v>6.330322073841331E-2</v>
      </c>
      <c r="O66">
        <f t="shared" si="5"/>
        <v>0.93501655128479089</v>
      </c>
      <c r="P66">
        <f t="shared" si="6"/>
        <v>6.4983448715209155E-2</v>
      </c>
      <c r="Q66">
        <f t="shared" si="7"/>
        <v>0.93669677926158668</v>
      </c>
    </row>
    <row r="67" spans="1:24" s="11" customFormat="1" x14ac:dyDescent="0.25">
      <c r="A67" s="9">
        <v>41505</v>
      </c>
      <c r="B67" s="10" t="s">
        <v>9</v>
      </c>
      <c r="C67" s="10" t="s">
        <v>7</v>
      </c>
      <c r="D67" s="10" t="s">
        <v>23</v>
      </c>
      <c r="E67" s="11">
        <v>1.3068</v>
      </c>
      <c r="F67" s="11">
        <v>2.2690999999999999</v>
      </c>
      <c r="G67" s="11">
        <v>25.04</v>
      </c>
      <c r="H67" s="11">
        <v>24.09</v>
      </c>
      <c r="I67" s="11">
        <f t="shared" si="0"/>
        <v>0.96229999999999993</v>
      </c>
      <c r="J67" s="12">
        <f t="shared" si="1"/>
        <v>-1.2300000000000644E-2</v>
      </c>
      <c r="K67" s="12"/>
      <c r="L67" s="11">
        <f t="shared" si="2"/>
        <v>0.96206070287539935</v>
      </c>
      <c r="M67" s="11">
        <f t="shared" si="3"/>
        <v>3.8430511182108627E-2</v>
      </c>
      <c r="N67" s="11">
        <f t="shared" si="4"/>
        <v>-4.9121405750801291E-4</v>
      </c>
      <c r="O67" s="11">
        <f t="shared" si="5"/>
        <v>1.0005108461356358</v>
      </c>
      <c r="P67" s="11">
        <f t="shared" si="6"/>
        <v>-5.1084613563590552E-4</v>
      </c>
      <c r="Q67" s="11">
        <f t="shared" si="7"/>
        <v>1.000491214057508</v>
      </c>
      <c r="R67" s="13"/>
      <c r="S67" s="13"/>
      <c r="T67" s="13"/>
      <c r="U67" s="13"/>
      <c r="V67" s="13"/>
      <c r="W67" s="13"/>
      <c r="X67" s="13"/>
    </row>
    <row r="68" spans="1:24" x14ac:dyDescent="0.25">
      <c r="A68" s="1">
        <v>41505</v>
      </c>
      <c r="B68" s="2" t="s">
        <v>9</v>
      </c>
      <c r="C68" s="2" t="s">
        <v>8</v>
      </c>
      <c r="D68" s="2" t="s">
        <v>21</v>
      </c>
      <c r="E68">
        <v>1.3502000000000001</v>
      </c>
      <c r="F68">
        <v>1.5630999999999999</v>
      </c>
      <c r="G68">
        <v>25.61</v>
      </c>
      <c r="H68">
        <v>24.87</v>
      </c>
      <c r="I68">
        <f t="shared" si="0"/>
        <v>0.21289999999999987</v>
      </c>
      <c r="J68">
        <f t="shared" si="1"/>
        <v>0.52709999999999857</v>
      </c>
      <c r="L68">
        <f t="shared" si="2"/>
        <v>0.97110503709488483</v>
      </c>
      <c r="M68">
        <f t="shared" si="3"/>
        <v>8.3131589222959733E-3</v>
      </c>
      <c r="N68">
        <f t="shared" si="4"/>
        <v>2.0581803982819155E-2</v>
      </c>
      <c r="O68">
        <f t="shared" si="5"/>
        <v>0.97924566190628071</v>
      </c>
      <c r="P68">
        <f t="shared" si="6"/>
        <v>2.0754338093719307E-2</v>
      </c>
      <c r="Q68">
        <f t="shared" si="7"/>
        <v>0.97941819601718083</v>
      </c>
    </row>
    <row r="69" spans="1:24" x14ac:dyDescent="0.25">
      <c r="A69" s="1">
        <v>41505</v>
      </c>
      <c r="B69" s="2" t="s">
        <v>9</v>
      </c>
      <c r="C69" s="2" t="s">
        <v>6</v>
      </c>
      <c r="D69" s="2" t="s">
        <v>11</v>
      </c>
      <c r="E69">
        <v>1.3301000000000001</v>
      </c>
      <c r="F69">
        <v>1.6895</v>
      </c>
      <c r="G69">
        <v>25.52</v>
      </c>
      <c r="H69">
        <v>24.46</v>
      </c>
      <c r="I69">
        <f t="shared" ref="I69:I90" si="8">F69-E69</f>
        <v>0.35939999999999994</v>
      </c>
      <c r="J69">
        <f t="shared" ref="J69:J90" si="9">G69-H69-I69</f>
        <v>0.70059999999999878</v>
      </c>
      <c r="L69">
        <f t="shared" ref="L69" si="10">H69/G69</f>
        <v>0.95846394984326022</v>
      </c>
      <c r="M69">
        <f t="shared" ref="M69" si="11">I69/G69</f>
        <v>1.4083072100313478E-2</v>
      </c>
      <c r="N69">
        <f t="shared" ref="N69" si="12">J69/G69</f>
        <v>2.7452978056426283E-2</v>
      </c>
      <c r="O69">
        <f t="shared" ref="O69" si="13">H69/(G69-I69)</f>
        <v>0.97215487706970427</v>
      </c>
      <c r="P69">
        <f t="shared" ref="P69" si="14">J69/(G69-I69)</f>
        <v>2.7845122930295733E-2</v>
      </c>
      <c r="Q69">
        <f t="shared" ref="Q69" si="15">L69+M69</f>
        <v>0.97254702194357368</v>
      </c>
    </row>
    <row r="70" spans="1:24" x14ac:dyDescent="0.25">
      <c r="A70" s="1">
        <v>41544</v>
      </c>
      <c r="B70" s="2" t="s">
        <v>76</v>
      </c>
      <c r="C70" s="2" t="s">
        <v>7</v>
      </c>
      <c r="D70" s="2" t="s">
        <v>17</v>
      </c>
      <c r="E70" s="2" t="s">
        <v>55</v>
      </c>
      <c r="F70">
        <v>1.4317</v>
      </c>
      <c r="G70">
        <v>25.88</v>
      </c>
      <c r="H70">
        <v>25.398799999999998</v>
      </c>
      <c r="I70">
        <f t="shared" si="0"/>
        <v>0.12979999999999992</v>
      </c>
      <c r="J70">
        <f t="shared" si="9"/>
        <v>0.35140000000000127</v>
      </c>
      <c r="L70">
        <f t="shared" ref="L70:L90" si="16">H70/G70</f>
        <v>0.98140649149922721</v>
      </c>
      <c r="M70">
        <f t="shared" ref="M70:M90" si="17">I70/G70</f>
        <v>5.0154559505409552E-3</v>
      </c>
      <c r="N70">
        <f t="shared" ref="N70:N90" si="18">J70/G70</f>
        <v>1.3578052550231888E-2</v>
      </c>
      <c r="O70">
        <f t="shared" ref="O70:O90" si="19">H70/(G70-I70)</f>
        <v>0.98635350405045386</v>
      </c>
      <c r="P70">
        <f t="shared" ref="P70:P90" si="20">J70/(G70-I70)</f>
        <v>1.3646495949546072E-2</v>
      </c>
      <c r="Q70">
        <f t="shared" ref="Q70:Q90" si="21">L70+M70</f>
        <v>0.98642194744976819</v>
      </c>
    </row>
    <row r="71" spans="1:24" x14ac:dyDescent="0.25">
      <c r="A71" s="1">
        <v>41544</v>
      </c>
      <c r="B71" s="2" t="s">
        <v>76</v>
      </c>
      <c r="C71" s="2" t="s">
        <v>8</v>
      </c>
      <c r="D71" s="2" t="s">
        <v>18</v>
      </c>
      <c r="E71" s="2" t="s">
        <v>56</v>
      </c>
      <c r="F71">
        <v>2.0312000000000001</v>
      </c>
      <c r="G71">
        <v>25.86</v>
      </c>
      <c r="H71">
        <v>23.847799999999999</v>
      </c>
      <c r="I71">
        <f t="shared" si="8"/>
        <v>0.72560000000000002</v>
      </c>
      <c r="J71">
        <f t="shared" si="9"/>
        <v>1.2866</v>
      </c>
      <c r="L71">
        <f t="shared" si="16"/>
        <v>0.92218870843000778</v>
      </c>
      <c r="M71">
        <f t="shared" si="17"/>
        <v>2.805877803557618E-2</v>
      </c>
      <c r="N71">
        <f t="shared" si="18"/>
        <v>4.9752513534416086E-2</v>
      </c>
      <c r="O71">
        <f t="shared" si="19"/>
        <v>0.94881119103698519</v>
      </c>
      <c r="P71">
        <f t="shared" si="20"/>
        <v>5.118880896301483E-2</v>
      </c>
      <c r="Q71">
        <f t="shared" si="21"/>
        <v>0.95024748646558399</v>
      </c>
    </row>
    <row r="72" spans="1:24" x14ac:dyDescent="0.25">
      <c r="A72" s="1">
        <v>41544</v>
      </c>
      <c r="B72" s="2" t="s">
        <v>76</v>
      </c>
      <c r="C72" s="2" t="s">
        <v>6</v>
      </c>
      <c r="D72" s="2" t="s">
        <v>13</v>
      </c>
      <c r="E72" s="2" t="s">
        <v>57</v>
      </c>
      <c r="F72">
        <v>1.5387</v>
      </c>
      <c r="G72">
        <v>25.6</v>
      </c>
      <c r="H72">
        <v>24.950099999999999</v>
      </c>
      <c r="I72">
        <f t="shared" si="8"/>
        <v>0.22219999999999995</v>
      </c>
      <c r="J72">
        <f t="shared" si="9"/>
        <v>0.42770000000000241</v>
      </c>
      <c r="L72">
        <f t="shared" si="16"/>
        <v>0.97461328124999991</v>
      </c>
      <c r="M72">
        <f t="shared" si="17"/>
        <v>8.6796874999999982E-3</v>
      </c>
      <c r="N72">
        <f t="shared" si="18"/>
        <v>1.6707031250000094E-2</v>
      </c>
      <c r="O72">
        <f t="shared" si="19"/>
        <v>0.9831466872620952</v>
      </c>
      <c r="P72">
        <f t="shared" si="20"/>
        <v>1.6853312737904878E-2</v>
      </c>
      <c r="Q72">
        <f t="shared" si="21"/>
        <v>0.98329296874999994</v>
      </c>
    </row>
    <row r="73" spans="1:24" s="16" customFormat="1" x14ac:dyDescent="0.25">
      <c r="A73" s="14">
        <v>41544</v>
      </c>
      <c r="B73" s="15" t="s">
        <v>77</v>
      </c>
      <c r="C73" s="15" t="s">
        <v>7</v>
      </c>
      <c r="D73" s="15" t="s">
        <v>22</v>
      </c>
      <c r="E73" s="15" t="s">
        <v>58</v>
      </c>
      <c r="F73" s="16">
        <v>1.8884000000000001</v>
      </c>
      <c r="G73" s="16">
        <v>25.62</v>
      </c>
      <c r="H73" s="16">
        <v>25.036999999999999</v>
      </c>
      <c r="I73" s="16">
        <f t="shared" si="8"/>
        <v>0.5838000000000001</v>
      </c>
      <c r="J73" s="17">
        <f t="shared" si="9"/>
        <v>-7.9999999999813554E-4</v>
      </c>
      <c r="L73" s="16">
        <f t="shared" si="16"/>
        <v>0.97724434035909435</v>
      </c>
      <c r="M73" s="16">
        <f t="shared" si="17"/>
        <v>2.2786885245901643E-2</v>
      </c>
      <c r="N73" s="16">
        <f t="shared" si="18"/>
        <v>-3.1225604996024022E-5</v>
      </c>
      <c r="O73" s="16">
        <f t="shared" si="19"/>
        <v>1.0000319537309974</v>
      </c>
      <c r="P73" s="16">
        <f t="shared" si="20"/>
        <v>-3.1953730997441124E-5</v>
      </c>
      <c r="Q73" s="16">
        <f t="shared" si="21"/>
        <v>1.0000312256049959</v>
      </c>
      <c r="R73" s="13"/>
      <c r="S73" s="13"/>
      <c r="T73" s="13"/>
      <c r="U73" s="13"/>
      <c r="V73" s="13"/>
      <c r="W73" s="13"/>
      <c r="X73" s="13"/>
    </row>
    <row r="74" spans="1:24" x14ac:dyDescent="0.25">
      <c r="A74" s="1">
        <v>41544</v>
      </c>
      <c r="B74" s="2" t="s">
        <v>77</v>
      </c>
      <c r="C74" s="2" t="s">
        <v>8</v>
      </c>
      <c r="D74" s="2" t="s">
        <v>25</v>
      </c>
      <c r="E74" s="2" t="s">
        <v>59</v>
      </c>
      <c r="F74">
        <v>2.0325000000000002</v>
      </c>
      <c r="G74">
        <v>13.09</v>
      </c>
      <c r="H74">
        <v>11.751800000000001</v>
      </c>
      <c r="I74">
        <f t="shared" si="8"/>
        <v>0.71050000000000013</v>
      </c>
      <c r="J74">
        <f t="shared" si="9"/>
        <v>0.62769999999999859</v>
      </c>
      <c r="L74">
        <f t="shared" si="16"/>
        <v>0.89776928953399548</v>
      </c>
      <c r="M74">
        <f t="shared" si="17"/>
        <v>5.4278074866310172E-2</v>
      </c>
      <c r="N74">
        <f t="shared" si="18"/>
        <v>4.7952635599694315E-2</v>
      </c>
      <c r="O74">
        <f t="shared" si="19"/>
        <v>0.94929520578375548</v>
      </c>
      <c r="P74">
        <f t="shared" si="20"/>
        <v>5.0704794216244485E-2</v>
      </c>
      <c r="Q74">
        <f t="shared" si="21"/>
        <v>0.95204736440030568</v>
      </c>
    </row>
    <row r="75" spans="1:24" x14ac:dyDescent="0.25">
      <c r="A75" s="1">
        <v>41544</v>
      </c>
      <c r="B75" s="2" t="s">
        <v>77</v>
      </c>
      <c r="C75" s="2" t="s">
        <v>6</v>
      </c>
      <c r="D75" s="2" t="s">
        <v>24</v>
      </c>
      <c r="E75" s="2" t="s">
        <v>60</v>
      </c>
      <c r="F75">
        <v>2.1147</v>
      </c>
      <c r="G75">
        <v>25.31</v>
      </c>
      <c r="H75">
        <v>23.986799999999999</v>
      </c>
      <c r="I75">
        <f t="shared" si="8"/>
        <v>0.80869999999999997</v>
      </c>
      <c r="J75">
        <f t="shared" si="9"/>
        <v>0.51449999999999996</v>
      </c>
      <c r="L75">
        <f t="shared" si="16"/>
        <v>0.94772026866851045</v>
      </c>
      <c r="M75">
        <f t="shared" si="17"/>
        <v>3.195179770841565E-2</v>
      </c>
      <c r="N75">
        <f t="shared" si="18"/>
        <v>2.0327933623073884E-2</v>
      </c>
      <c r="O75">
        <f t="shared" si="19"/>
        <v>0.97900111422659197</v>
      </c>
      <c r="P75">
        <f t="shared" si="20"/>
        <v>2.099888577340794E-2</v>
      </c>
      <c r="Q75">
        <f t="shared" si="21"/>
        <v>0.97967206637692605</v>
      </c>
    </row>
    <row r="76" spans="1:24" x14ac:dyDescent="0.25">
      <c r="A76" s="1">
        <v>41544</v>
      </c>
      <c r="B76" s="2" t="s">
        <v>5</v>
      </c>
      <c r="C76" s="2" t="s">
        <v>7</v>
      </c>
      <c r="D76" s="2" t="s">
        <v>20</v>
      </c>
      <c r="E76" s="2" t="s">
        <v>61</v>
      </c>
      <c r="F76">
        <v>1.4219999999999999</v>
      </c>
      <c r="G76">
        <v>25.32</v>
      </c>
      <c r="H76">
        <v>23.907</v>
      </c>
      <c r="I76">
        <f t="shared" si="8"/>
        <v>0.10060000000000002</v>
      </c>
      <c r="J76">
        <f t="shared" si="9"/>
        <v>1.3124000000000002</v>
      </c>
      <c r="L76">
        <f t="shared" si="16"/>
        <v>0.94419431279620847</v>
      </c>
      <c r="M76">
        <f t="shared" si="17"/>
        <v>3.9731437598736182E-3</v>
      </c>
      <c r="N76">
        <f t="shared" si="18"/>
        <v>5.1832543443917863E-2</v>
      </c>
      <c r="O76">
        <f t="shared" si="19"/>
        <v>0.9479606969237967</v>
      </c>
      <c r="P76">
        <f t="shared" si="20"/>
        <v>5.2039303076203247E-2</v>
      </c>
      <c r="Q76">
        <f t="shared" si="21"/>
        <v>0.94816745655608203</v>
      </c>
    </row>
    <row r="77" spans="1:24" x14ac:dyDescent="0.25">
      <c r="A77" s="1">
        <v>41544</v>
      </c>
      <c r="B77" s="2" t="s">
        <v>5</v>
      </c>
      <c r="C77" s="2" t="s">
        <v>8</v>
      </c>
      <c r="D77" s="2" t="s">
        <v>19</v>
      </c>
      <c r="E77" s="2" t="s">
        <v>62</v>
      </c>
      <c r="F77">
        <v>1.8237000000000001</v>
      </c>
      <c r="G77">
        <v>14.81</v>
      </c>
      <c r="H77">
        <v>13.226599999999998</v>
      </c>
      <c r="I77">
        <f t="shared" si="8"/>
        <v>0.50240000000000018</v>
      </c>
      <c r="J77">
        <f t="shared" si="9"/>
        <v>1.0810000000000026</v>
      </c>
      <c r="L77">
        <f t="shared" si="16"/>
        <v>0.8930857528696825</v>
      </c>
      <c r="M77">
        <f t="shared" si="17"/>
        <v>3.3923024983119526E-2</v>
      </c>
      <c r="N77">
        <f t="shared" si="18"/>
        <v>7.2991222147198012E-2</v>
      </c>
      <c r="O77">
        <f t="shared" si="19"/>
        <v>0.92444574911235966</v>
      </c>
      <c r="P77">
        <f t="shared" si="20"/>
        <v>7.5554250887640312E-2</v>
      </c>
      <c r="Q77">
        <f t="shared" si="21"/>
        <v>0.927008777852802</v>
      </c>
    </row>
    <row r="78" spans="1:24" x14ac:dyDescent="0.25">
      <c r="A78" s="1">
        <v>41544</v>
      </c>
      <c r="B78" s="2" t="s">
        <v>5</v>
      </c>
      <c r="C78" s="2" t="s">
        <v>6</v>
      </c>
      <c r="D78" s="2" t="s">
        <v>14</v>
      </c>
      <c r="E78" s="2" t="s">
        <v>63</v>
      </c>
      <c r="F78">
        <v>1.8555999999999999</v>
      </c>
      <c r="G78">
        <v>16.7</v>
      </c>
      <c r="H78">
        <v>14.537399999999998</v>
      </c>
      <c r="I78">
        <f t="shared" si="8"/>
        <v>0.53129999999999988</v>
      </c>
      <c r="J78">
        <f t="shared" si="9"/>
        <v>1.6313000000000013</v>
      </c>
      <c r="L78">
        <f t="shared" si="16"/>
        <v>0.87050299401197595</v>
      </c>
      <c r="M78">
        <f t="shared" si="17"/>
        <v>3.1814371257485027E-2</v>
      </c>
      <c r="N78">
        <f t="shared" si="18"/>
        <v>9.7682634730539009E-2</v>
      </c>
      <c r="O78">
        <f t="shared" si="19"/>
        <v>0.89910753492859641</v>
      </c>
      <c r="P78">
        <f t="shared" si="20"/>
        <v>0.10089246507140347</v>
      </c>
      <c r="Q78">
        <f t="shared" si="21"/>
        <v>0.90231736526946094</v>
      </c>
    </row>
    <row r="79" spans="1:24" x14ac:dyDescent="0.25">
      <c r="A79" s="1">
        <v>41544</v>
      </c>
      <c r="B79" s="2" t="s">
        <v>78</v>
      </c>
      <c r="C79" s="2" t="s">
        <v>7</v>
      </c>
      <c r="D79" s="2" t="s">
        <v>26</v>
      </c>
      <c r="E79" s="2" t="s">
        <v>64</v>
      </c>
      <c r="F79">
        <v>3.0600999999999998</v>
      </c>
      <c r="G79">
        <v>16.55</v>
      </c>
      <c r="H79">
        <v>11.5976</v>
      </c>
      <c r="I79">
        <f t="shared" si="8"/>
        <v>1.7379999999999998</v>
      </c>
      <c r="J79">
        <f t="shared" si="9"/>
        <v>3.2144000000000013</v>
      </c>
      <c r="L79">
        <f t="shared" si="16"/>
        <v>0.7007613293051359</v>
      </c>
      <c r="M79">
        <f t="shared" si="17"/>
        <v>0.10501510574018125</v>
      </c>
      <c r="N79">
        <f t="shared" si="18"/>
        <v>0.19422356495468285</v>
      </c>
      <c r="O79">
        <f t="shared" si="19"/>
        <v>0.78298676748582219</v>
      </c>
      <c r="P79">
        <f t="shared" si="20"/>
        <v>0.21701323251417776</v>
      </c>
      <c r="Q79">
        <f t="shared" si="21"/>
        <v>0.80577643504531715</v>
      </c>
    </row>
    <row r="80" spans="1:24" x14ac:dyDescent="0.25">
      <c r="A80" s="1">
        <v>41544</v>
      </c>
      <c r="B80" s="2" t="s">
        <v>78</v>
      </c>
      <c r="C80" s="2" t="s">
        <v>8</v>
      </c>
      <c r="D80" s="2" t="s">
        <v>31</v>
      </c>
      <c r="E80" s="2" t="s">
        <v>65</v>
      </c>
      <c r="F80">
        <v>2.2136</v>
      </c>
      <c r="G80">
        <v>12.4</v>
      </c>
      <c r="H80">
        <v>10.454700000000001</v>
      </c>
      <c r="I80">
        <f t="shared" si="8"/>
        <v>0.88250000000000006</v>
      </c>
      <c r="J80">
        <f t="shared" si="9"/>
        <v>1.0627999999999995</v>
      </c>
      <c r="L80">
        <f t="shared" si="16"/>
        <v>0.84312096774193557</v>
      </c>
      <c r="M80">
        <f t="shared" si="17"/>
        <v>7.1169354838709675E-2</v>
      </c>
      <c r="N80">
        <f t="shared" si="18"/>
        <v>8.5709677419354799E-2</v>
      </c>
      <c r="O80">
        <f t="shared" si="19"/>
        <v>0.90772303017147826</v>
      </c>
      <c r="P80">
        <f t="shared" si="20"/>
        <v>9.2276969828521779E-2</v>
      </c>
      <c r="Q80">
        <f t="shared" si="21"/>
        <v>0.91429032258064524</v>
      </c>
    </row>
    <row r="81" spans="1:17" x14ac:dyDescent="0.25">
      <c r="A81" s="1">
        <v>41544</v>
      </c>
      <c r="B81" s="2" t="s">
        <v>78</v>
      </c>
      <c r="C81" s="2" t="s">
        <v>6</v>
      </c>
      <c r="D81" s="2" t="s">
        <v>27</v>
      </c>
      <c r="E81" s="2" t="s">
        <v>66</v>
      </c>
      <c r="F81">
        <v>1.8090999999999999</v>
      </c>
      <c r="G81">
        <v>9.66</v>
      </c>
      <c r="H81">
        <v>8.1997999999999998</v>
      </c>
      <c r="I81">
        <f t="shared" si="8"/>
        <v>0.50469999999999993</v>
      </c>
      <c r="J81">
        <f t="shared" si="9"/>
        <v>0.95550000000000046</v>
      </c>
      <c r="L81">
        <f t="shared" si="16"/>
        <v>0.84884057971014493</v>
      </c>
      <c r="M81">
        <f t="shared" si="17"/>
        <v>5.2246376811594192E-2</v>
      </c>
      <c r="N81">
        <f t="shared" si="18"/>
        <v>9.8913043478260909E-2</v>
      </c>
      <c r="O81">
        <f t="shared" si="19"/>
        <v>0.89563422279990823</v>
      </c>
      <c r="P81">
        <f t="shared" si="20"/>
        <v>0.1043657772000918</v>
      </c>
      <c r="Q81">
        <f t="shared" si="21"/>
        <v>0.90108695652173909</v>
      </c>
    </row>
    <row r="82" spans="1:17" x14ac:dyDescent="0.25">
      <c r="A82" s="1">
        <v>41544</v>
      </c>
      <c r="B82" s="2" t="s">
        <v>34</v>
      </c>
      <c r="C82" s="2" t="s">
        <v>7</v>
      </c>
      <c r="D82" s="2" t="s">
        <v>28</v>
      </c>
      <c r="E82" s="2" t="s">
        <v>67</v>
      </c>
      <c r="F82">
        <v>3.2816000000000001</v>
      </c>
      <c r="G82">
        <v>12.56</v>
      </c>
      <c r="H82">
        <v>8.8887</v>
      </c>
      <c r="I82">
        <f t="shared" si="8"/>
        <v>1.9631000000000001</v>
      </c>
      <c r="J82">
        <f t="shared" si="9"/>
        <v>1.7082000000000004</v>
      </c>
      <c r="L82">
        <f t="shared" si="16"/>
        <v>0.7076990445859872</v>
      </c>
      <c r="M82">
        <f t="shared" si="17"/>
        <v>0.15629777070063694</v>
      </c>
      <c r="N82">
        <f t="shared" si="18"/>
        <v>0.13600318471337583</v>
      </c>
      <c r="O82">
        <f t="shared" si="19"/>
        <v>0.83880191376723379</v>
      </c>
      <c r="P82">
        <f t="shared" si="20"/>
        <v>0.16119808623276621</v>
      </c>
      <c r="Q82">
        <f t="shared" si="21"/>
        <v>0.8639968152866242</v>
      </c>
    </row>
    <row r="83" spans="1:17" x14ac:dyDescent="0.25">
      <c r="A83" s="1">
        <v>41544</v>
      </c>
      <c r="B83" s="2" t="s">
        <v>34</v>
      </c>
      <c r="C83" s="2" t="s">
        <v>8</v>
      </c>
      <c r="D83" s="2" t="s">
        <v>30</v>
      </c>
      <c r="E83" s="2" t="s">
        <v>68</v>
      </c>
      <c r="F83">
        <v>2.4805000000000001</v>
      </c>
      <c r="G83">
        <v>9.94</v>
      </c>
      <c r="H83">
        <v>6.5000999999999998</v>
      </c>
      <c r="I83">
        <f t="shared" si="8"/>
        <v>1.1498000000000002</v>
      </c>
      <c r="J83">
        <f t="shared" si="9"/>
        <v>2.2900999999999998</v>
      </c>
      <c r="L83">
        <f t="shared" si="16"/>
        <v>0.65393360160965797</v>
      </c>
      <c r="M83">
        <f t="shared" si="17"/>
        <v>0.11567404426559358</v>
      </c>
      <c r="N83">
        <f t="shared" si="18"/>
        <v>0.23039235412474848</v>
      </c>
      <c r="O83">
        <f t="shared" si="19"/>
        <v>0.73947122932356502</v>
      </c>
      <c r="P83">
        <f t="shared" si="20"/>
        <v>0.26052877067643515</v>
      </c>
      <c r="Q83">
        <f t="shared" si="21"/>
        <v>0.76960764587525154</v>
      </c>
    </row>
    <row r="84" spans="1:17" x14ac:dyDescent="0.25">
      <c r="A84" s="1">
        <v>41544</v>
      </c>
      <c r="B84" s="2" t="s">
        <v>34</v>
      </c>
      <c r="C84" s="2" t="s">
        <v>6</v>
      </c>
      <c r="D84" s="2" t="s">
        <v>29</v>
      </c>
      <c r="E84" s="2" t="s">
        <v>69</v>
      </c>
      <c r="F84">
        <v>2.2162000000000002</v>
      </c>
      <c r="G84">
        <v>7.86</v>
      </c>
      <c r="H84">
        <v>6.0526</v>
      </c>
      <c r="I84">
        <f t="shared" si="8"/>
        <v>0.89810000000000012</v>
      </c>
      <c r="J84">
        <f t="shared" si="9"/>
        <v>0.90930000000000022</v>
      </c>
      <c r="L84">
        <f t="shared" si="16"/>
        <v>0.77005089058524168</v>
      </c>
      <c r="M84">
        <f t="shared" si="17"/>
        <v>0.11426208651399491</v>
      </c>
      <c r="N84">
        <f t="shared" si="18"/>
        <v>0.11568702290076338</v>
      </c>
      <c r="O84">
        <f t="shared" si="19"/>
        <v>0.86938910354931842</v>
      </c>
      <c r="P84">
        <f t="shared" si="20"/>
        <v>0.13061089645068161</v>
      </c>
      <c r="Q84">
        <f t="shared" si="21"/>
        <v>0.88431297709923662</v>
      </c>
    </row>
    <row r="85" spans="1:17" x14ac:dyDescent="0.25">
      <c r="A85" s="1">
        <v>41544</v>
      </c>
      <c r="B85" s="2" t="s">
        <v>79</v>
      </c>
      <c r="C85" s="2" t="s">
        <v>7</v>
      </c>
      <c r="D85" s="2" t="s">
        <v>12</v>
      </c>
      <c r="E85" s="2" t="s">
        <v>70</v>
      </c>
      <c r="F85">
        <v>1.7782</v>
      </c>
      <c r="G85">
        <v>18.5</v>
      </c>
      <c r="H85">
        <v>17.1492</v>
      </c>
      <c r="I85">
        <f t="shared" si="8"/>
        <v>0.47639999999999993</v>
      </c>
      <c r="J85">
        <f t="shared" si="9"/>
        <v>0.87439999999999962</v>
      </c>
      <c r="L85">
        <f t="shared" si="16"/>
        <v>0.92698378378378377</v>
      </c>
      <c r="M85">
        <f t="shared" si="17"/>
        <v>2.575135135135135E-2</v>
      </c>
      <c r="N85">
        <f t="shared" si="18"/>
        <v>4.7264864864864843E-2</v>
      </c>
      <c r="O85">
        <f t="shared" si="19"/>
        <v>0.95148582968996198</v>
      </c>
      <c r="P85">
        <f t="shared" si="20"/>
        <v>4.8514170310037921E-2</v>
      </c>
      <c r="Q85">
        <f t="shared" si="21"/>
        <v>0.95273513513513508</v>
      </c>
    </row>
    <row r="86" spans="1:17" x14ac:dyDescent="0.25">
      <c r="A86" s="1">
        <v>41544</v>
      </c>
      <c r="B86" s="2" t="s">
        <v>79</v>
      </c>
      <c r="C86" s="2" t="s">
        <v>8</v>
      </c>
      <c r="D86" s="2" t="s">
        <v>15</v>
      </c>
      <c r="E86" s="2" t="s">
        <v>71</v>
      </c>
      <c r="F86">
        <v>2.6520999999999999</v>
      </c>
      <c r="G86">
        <v>20.95</v>
      </c>
      <c r="H86">
        <v>18.384499999999999</v>
      </c>
      <c r="I86">
        <f t="shared" si="8"/>
        <v>1.3459999999999999</v>
      </c>
      <c r="J86">
        <f t="shared" si="9"/>
        <v>1.2195000000000003</v>
      </c>
      <c r="L86">
        <f t="shared" si="16"/>
        <v>0.87754176610978518</v>
      </c>
      <c r="M86">
        <f t="shared" si="17"/>
        <v>6.424821002386634E-2</v>
      </c>
      <c r="N86">
        <f t="shared" si="18"/>
        <v>5.8210023866348465E-2</v>
      </c>
      <c r="O86">
        <f t="shared" si="19"/>
        <v>0.93779330748826772</v>
      </c>
      <c r="P86">
        <f t="shared" si="20"/>
        <v>6.2206692511732317E-2</v>
      </c>
      <c r="Q86">
        <f t="shared" si="21"/>
        <v>0.94178997613365156</v>
      </c>
    </row>
    <row r="87" spans="1:17" x14ac:dyDescent="0.25">
      <c r="A87" s="1">
        <v>41544</v>
      </c>
      <c r="B87" s="2" t="s">
        <v>79</v>
      </c>
      <c r="C87" s="2" t="s">
        <v>6</v>
      </c>
      <c r="D87" s="2" t="s">
        <v>16</v>
      </c>
      <c r="E87" s="2" t="s">
        <v>72</v>
      </c>
      <c r="F87">
        <v>3.0322</v>
      </c>
      <c r="G87">
        <v>17.579999999999998</v>
      </c>
      <c r="H87">
        <v>14.7722</v>
      </c>
      <c r="I87">
        <f t="shared" si="8"/>
        <v>1.7148000000000001</v>
      </c>
      <c r="J87">
        <f t="shared" si="9"/>
        <v>1.0929999999999984</v>
      </c>
      <c r="L87">
        <f t="shared" si="16"/>
        <v>0.84028441410693977</v>
      </c>
      <c r="M87">
        <f t="shared" si="17"/>
        <v>9.7542662116040971E-2</v>
      </c>
      <c r="N87">
        <f t="shared" si="18"/>
        <v>6.2172923777019259E-2</v>
      </c>
      <c r="O87">
        <f t="shared" si="19"/>
        <v>0.93110707712477636</v>
      </c>
      <c r="P87">
        <f t="shared" si="20"/>
        <v>6.8892922875223667E-2</v>
      </c>
      <c r="Q87">
        <f t="shared" si="21"/>
        <v>0.93782707622298078</v>
      </c>
    </row>
    <row r="88" spans="1:17" x14ac:dyDescent="0.25">
      <c r="A88" s="1">
        <v>41544</v>
      </c>
      <c r="B88" s="2" t="s">
        <v>9</v>
      </c>
      <c r="C88" s="2" t="s">
        <v>7</v>
      </c>
      <c r="D88" s="2" t="s">
        <v>23</v>
      </c>
      <c r="E88" s="2" t="s">
        <v>73</v>
      </c>
      <c r="F88">
        <v>1.6592</v>
      </c>
      <c r="G88">
        <v>23.16</v>
      </c>
      <c r="H88">
        <v>22.0471</v>
      </c>
      <c r="I88">
        <f t="shared" si="8"/>
        <v>0.37020000000000008</v>
      </c>
      <c r="J88">
        <f t="shared" si="9"/>
        <v>0.74269999999999969</v>
      </c>
      <c r="L88">
        <f t="shared" si="16"/>
        <v>0.951947322970639</v>
      </c>
      <c r="M88">
        <f t="shared" si="17"/>
        <v>1.5984455958549228E-2</v>
      </c>
      <c r="N88">
        <f t="shared" si="18"/>
        <v>3.2068221070811732E-2</v>
      </c>
      <c r="O88">
        <f t="shared" si="19"/>
        <v>0.96741085924404779</v>
      </c>
      <c r="P88">
        <f t="shared" si="20"/>
        <v>3.2589140755952213E-2</v>
      </c>
      <c r="Q88">
        <f t="shared" si="21"/>
        <v>0.96793177892918825</v>
      </c>
    </row>
    <row r="89" spans="1:17" x14ac:dyDescent="0.25">
      <c r="A89" s="1">
        <v>41544</v>
      </c>
      <c r="B89" s="2" t="s">
        <v>9</v>
      </c>
      <c r="C89" s="2" t="s">
        <v>8</v>
      </c>
      <c r="D89" s="2" t="s">
        <v>21</v>
      </c>
      <c r="E89" s="2" t="s">
        <v>74</v>
      </c>
      <c r="F89">
        <v>1.4944999999999999</v>
      </c>
      <c r="G89">
        <v>25.16</v>
      </c>
      <c r="H89">
        <v>24.244299999999999</v>
      </c>
      <c r="I89">
        <f t="shared" si="8"/>
        <v>0.18829999999999991</v>
      </c>
      <c r="J89">
        <f t="shared" si="9"/>
        <v>0.72740000000000116</v>
      </c>
      <c r="L89">
        <f t="shared" si="16"/>
        <v>0.9636049284578696</v>
      </c>
      <c r="M89">
        <f t="shared" si="17"/>
        <v>7.4841017488076278E-3</v>
      </c>
      <c r="N89">
        <f t="shared" si="18"/>
        <v>2.8910969793322781E-2</v>
      </c>
      <c r="O89">
        <f t="shared" si="19"/>
        <v>0.9708710260014336</v>
      </c>
      <c r="P89">
        <f t="shared" si="20"/>
        <v>2.9128973998566426E-2</v>
      </c>
      <c r="Q89">
        <f t="shared" si="21"/>
        <v>0.97108903020667725</v>
      </c>
    </row>
    <row r="90" spans="1:17" x14ac:dyDescent="0.25">
      <c r="A90" s="1">
        <v>41544</v>
      </c>
      <c r="B90" s="2" t="s">
        <v>9</v>
      </c>
      <c r="C90" s="2" t="s">
        <v>6</v>
      </c>
      <c r="D90" s="2" t="s">
        <v>11</v>
      </c>
      <c r="E90" s="2" t="s">
        <v>75</v>
      </c>
      <c r="F90">
        <v>2.2412999999999998</v>
      </c>
      <c r="G90">
        <v>25.66</v>
      </c>
      <c r="H90">
        <v>23.9253</v>
      </c>
      <c r="I90">
        <f t="shared" si="8"/>
        <v>0.91689999999999983</v>
      </c>
      <c r="J90">
        <f t="shared" si="9"/>
        <v>0.8178000000000003</v>
      </c>
      <c r="L90">
        <f t="shared" si="16"/>
        <v>0.93239672642244742</v>
      </c>
      <c r="M90">
        <f t="shared" si="17"/>
        <v>3.5732657833203424E-2</v>
      </c>
      <c r="N90">
        <f t="shared" si="18"/>
        <v>3.1870615744349191E-2</v>
      </c>
      <c r="O90">
        <f t="shared" si="19"/>
        <v>0.96694836136134921</v>
      </c>
      <c r="P90">
        <f t="shared" si="20"/>
        <v>3.3051638638650786E-2</v>
      </c>
      <c r="Q90">
        <f t="shared" si="21"/>
        <v>0.96812938425565087</v>
      </c>
    </row>
  </sheetData>
  <sortState ref="A2:J67">
    <sortCondition ref="A2:A67"/>
    <sortCondition ref="B2:B67"/>
    <sortCondition ref="C2:C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9.7109375" bestFit="1" customWidth="1"/>
    <col min="2" max="2" width="5.5703125" style="2" bestFit="1" customWidth="1"/>
    <col min="3" max="3" width="9.28515625" style="2" bestFit="1" customWidth="1"/>
    <col min="4" max="4" width="9.7109375" style="2" customWidth="1"/>
    <col min="5" max="5" width="22.28515625" style="18" bestFit="1" customWidth="1"/>
    <col min="6" max="6" width="15.7109375" bestFit="1" customWidth="1"/>
    <col min="7" max="7" width="22.5703125" bestFit="1" customWidth="1"/>
    <col min="8" max="8" width="11.140625" bestFit="1" customWidth="1"/>
    <col min="9" max="9" width="14.140625" bestFit="1" customWidth="1"/>
    <col min="10" max="10" width="9.7109375" bestFit="1" customWidth="1"/>
    <col min="12" max="12" width="12.85546875" bestFit="1" customWidth="1"/>
    <col min="13" max="13" width="15.85546875" bestFit="1" customWidth="1"/>
    <col min="14" max="14" width="12" bestFit="1" customWidth="1"/>
    <col min="15" max="15" width="26.7109375" bestFit="1" customWidth="1"/>
    <col min="16" max="16" width="25.140625" bestFit="1" customWidth="1"/>
    <col min="17" max="17" width="21.42578125" bestFit="1" customWidth="1"/>
    <col min="18" max="18" width="4.28515625" style="6" bestFit="1" customWidth="1"/>
    <col min="19" max="19" width="16.85546875" style="6" bestFit="1" customWidth="1"/>
    <col min="20" max="20" width="19.85546875" style="6" bestFit="1" customWidth="1"/>
    <col min="21" max="21" width="15.42578125" style="6" bestFit="1" customWidth="1"/>
    <col min="22" max="22" width="30.7109375" style="7" bestFit="1" customWidth="1"/>
    <col min="23" max="23" width="29.140625" style="7" bestFit="1" customWidth="1"/>
    <col min="24" max="24" width="13.5703125" style="6" bestFit="1" customWidth="1"/>
  </cols>
  <sheetData>
    <row r="1" spans="1:25" x14ac:dyDescent="0.25">
      <c r="A1" t="s">
        <v>0</v>
      </c>
      <c r="B1" s="2" t="s">
        <v>81</v>
      </c>
      <c r="C1" s="2" t="s">
        <v>4</v>
      </c>
      <c r="D1" s="2" t="s">
        <v>10</v>
      </c>
      <c r="E1" s="18" t="s">
        <v>1</v>
      </c>
      <c r="F1" t="s">
        <v>2</v>
      </c>
      <c r="G1" t="s">
        <v>3</v>
      </c>
      <c r="H1" t="s">
        <v>40</v>
      </c>
      <c r="I1" t="s">
        <v>38</v>
      </c>
      <c r="J1" t="s">
        <v>39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  <c r="Q1" t="s">
        <v>54</v>
      </c>
      <c r="S1" s="6" t="s">
        <v>48</v>
      </c>
      <c r="T1" s="6" t="s">
        <v>49</v>
      </c>
      <c r="U1" s="6" t="s">
        <v>50</v>
      </c>
      <c r="V1" s="7" t="s">
        <v>51</v>
      </c>
      <c r="W1" s="7" t="s">
        <v>52</v>
      </c>
      <c r="X1" s="6" t="s">
        <v>53</v>
      </c>
      <c r="Y1">
        <f>COLUMNS(A1:X1)</f>
        <v>24</v>
      </c>
    </row>
    <row r="2" spans="1:25" x14ac:dyDescent="0.25">
      <c r="A2" s="1">
        <v>41394</v>
      </c>
      <c r="B2" s="2" t="s">
        <v>79</v>
      </c>
      <c r="C2" s="2" t="s">
        <v>7</v>
      </c>
      <c r="D2" s="2" t="s">
        <v>12</v>
      </c>
      <c r="E2" s="18">
        <v>1.3345</v>
      </c>
      <c r="F2" s="3">
        <v>1.9461999999999999</v>
      </c>
      <c r="G2" s="5">
        <v>22.8</v>
      </c>
      <c r="H2">
        <v>21.189999999999998</v>
      </c>
      <c r="I2">
        <f t="shared" ref="I2:I33" si="0">F2-E2</f>
        <v>0.61169999999999991</v>
      </c>
      <c r="J2">
        <f t="shared" ref="J2:J33" si="1">G2-H2-I2</f>
        <v>0.99830000000000307</v>
      </c>
      <c r="L2">
        <f t="shared" ref="L2:L33" si="2">H2/G2</f>
        <v>0.92938596491228054</v>
      </c>
      <c r="M2">
        <f t="shared" ref="M2:M33" si="3">I2/G2</f>
        <v>2.6828947368421049E-2</v>
      </c>
      <c r="N2">
        <f t="shared" ref="N2:N33" si="4">J2/G2</f>
        <v>4.3785087719298378E-2</v>
      </c>
      <c r="O2">
        <f t="shared" ref="O2:O33" si="5">H2/(G2-I2)</f>
        <v>0.95500781943636948</v>
      </c>
      <c r="P2">
        <f t="shared" ref="P2:P33" si="6">J2/(G2-I2)</f>
        <v>4.4992180563630517E-2</v>
      </c>
      <c r="Q2">
        <f t="shared" ref="Q2:Q33" si="7">L2+M2</f>
        <v>0.95621491228070155</v>
      </c>
    </row>
    <row r="3" spans="1:25" x14ac:dyDescent="0.25">
      <c r="A3" s="1">
        <v>41394</v>
      </c>
      <c r="B3" s="2" t="s">
        <v>79</v>
      </c>
      <c r="C3" s="2" t="s">
        <v>8</v>
      </c>
      <c r="D3" s="2" t="s">
        <v>15</v>
      </c>
      <c r="E3" s="18">
        <v>1.321</v>
      </c>
      <c r="F3">
        <v>2.2187000000000001</v>
      </c>
      <c r="G3">
        <v>24.23</v>
      </c>
      <c r="H3">
        <v>21.93</v>
      </c>
      <c r="I3">
        <f t="shared" si="0"/>
        <v>0.89770000000000016</v>
      </c>
      <c r="J3">
        <f t="shared" si="1"/>
        <v>1.4023000000000005</v>
      </c>
      <c r="L3">
        <f t="shared" si="2"/>
        <v>0.9050763516302105</v>
      </c>
      <c r="M3">
        <f t="shared" si="3"/>
        <v>3.7049112670243509E-2</v>
      </c>
      <c r="N3">
        <f t="shared" si="4"/>
        <v>5.7874535699546037E-2</v>
      </c>
      <c r="O3">
        <f t="shared" si="5"/>
        <v>0.93989876694539332</v>
      </c>
      <c r="P3">
        <f t="shared" si="6"/>
        <v>6.0101233054606726E-2</v>
      </c>
      <c r="Q3">
        <f t="shared" si="7"/>
        <v>0.94212546430045396</v>
      </c>
      <c r="R3" s="6" t="s">
        <v>46</v>
      </c>
      <c r="S3" s="6">
        <f>AVERAGE(L2:L4)</f>
        <v>0.92846563199391452</v>
      </c>
      <c r="T3" s="6">
        <f t="shared" ref="T3:X3" si="8">AVERAGE(M2:M4)</f>
        <v>2.5986352307799918E-2</v>
      </c>
      <c r="U3" s="6">
        <f t="shared" si="8"/>
        <v>4.5548015698285593E-2</v>
      </c>
      <c r="V3" s="7">
        <f t="shared" si="8"/>
        <v>0.95314083718623654</v>
      </c>
      <c r="W3" s="7">
        <f t="shared" si="8"/>
        <v>4.6859162813763587E-2</v>
      </c>
      <c r="X3" s="6">
        <f t="shared" si="8"/>
        <v>0.95445198430171441</v>
      </c>
    </row>
    <row r="4" spans="1:25" x14ac:dyDescent="0.25">
      <c r="A4" s="1">
        <v>41394</v>
      </c>
      <c r="B4" s="2" t="s">
        <v>79</v>
      </c>
      <c r="C4" s="2" t="s">
        <v>6</v>
      </c>
      <c r="D4" s="2" t="s">
        <v>16</v>
      </c>
      <c r="E4" s="18">
        <v>1.3186</v>
      </c>
      <c r="F4">
        <v>1.6801999999999999</v>
      </c>
      <c r="G4">
        <v>25.68</v>
      </c>
      <c r="H4">
        <v>24.42</v>
      </c>
      <c r="I4">
        <f t="shared" si="0"/>
        <v>0.36159999999999992</v>
      </c>
      <c r="J4">
        <f t="shared" si="1"/>
        <v>0.89839999999999809</v>
      </c>
      <c r="L4">
        <f t="shared" si="2"/>
        <v>0.95093457943925241</v>
      </c>
      <c r="M4">
        <f t="shared" si="3"/>
        <v>1.40809968847352E-2</v>
      </c>
      <c r="N4">
        <f t="shared" si="4"/>
        <v>3.4984423676012386E-2</v>
      </c>
      <c r="O4">
        <f t="shared" si="5"/>
        <v>0.96451592517694651</v>
      </c>
      <c r="P4">
        <f t="shared" si="6"/>
        <v>3.5484074823053512E-2</v>
      </c>
      <c r="Q4">
        <f t="shared" si="7"/>
        <v>0.9650155763239876</v>
      </c>
      <c r="R4" s="6" t="s">
        <v>47</v>
      </c>
      <c r="S4" s="6">
        <f t="shared" ref="S4:X4" si="9">STDEV(L2:L4)/SQRT(3)</f>
        <v>1.3246125521034035E-2</v>
      </c>
      <c r="T4" s="6">
        <f t="shared" si="9"/>
        <v>6.6436952697342096E-3</v>
      </c>
      <c r="U4" s="6">
        <f t="shared" si="9"/>
        <v>6.6663394104711539E-3</v>
      </c>
      <c r="V4" s="7">
        <f t="shared" si="9"/>
        <v>7.1674108968084538E-3</v>
      </c>
      <c r="W4" s="7">
        <f t="shared" si="9"/>
        <v>7.1674108968084729E-3</v>
      </c>
      <c r="X4" s="6">
        <f t="shared" si="9"/>
        <v>6.6663394104711287E-3</v>
      </c>
    </row>
    <row r="5" spans="1:25" x14ac:dyDescent="0.25">
      <c r="A5" s="1">
        <v>41394</v>
      </c>
      <c r="B5" s="2" t="s">
        <v>76</v>
      </c>
      <c r="C5" s="2" t="s">
        <v>7</v>
      </c>
      <c r="D5" s="2" t="s">
        <v>17</v>
      </c>
      <c r="E5" s="18">
        <v>1.3222</v>
      </c>
      <c r="F5">
        <v>1.5586</v>
      </c>
      <c r="G5">
        <v>13.34</v>
      </c>
      <c r="H5">
        <v>12.28</v>
      </c>
      <c r="I5">
        <f t="shared" si="0"/>
        <v>0.23639999999999994</v>
      </c>
      <c r="J5">
        <f t="shared" si="1"/>
        <v>0.82360000000000055</v>
      </c>
      <c r="L5">
        <f t="shared" si="2"/>
        <v>0.92053973013493251</v>
      </c>
      <c r="M5">
        <f t="shared" si="3"/>
        <v>1.7721139430284853E-2</v>
      </c>
      <c r="N5">
        <f t="shared" si="4"/>
        <v>6.1739130434782651E-2</v>
      </c>
      <c r="O5">
        <f t="shared" si="5"/>
        <v>0.93714704356054823</v>
      </c>
      <c r="P5">
        <f t="shared" si="6"/>
        <v>6.2852956439451796E-2</v>
      </c>
      <c r="Q5">
        <f t="shared" si="7"/>
        <v>0.93826086956521737</v>
      </c>
    </row>
    <row r="6" spans="1:25" x14ac:dyDescent="0.25">
      <c r="A6" s="1">
        <v>41394</v>
      </c>
      <c r="B6" s="2" t="s">
        <v>76</v>
      </c>
      <c r="C6" s="2" t="s">
        <v>8</v>
      </c>
      <c r="D6" s="2" t="s">
        <v>18</v>
      </c>
      <c r="E6" s="18">
        <v>1.3005</v>
      </c>
      <c r="F6">
        <v>1.506</v>
      </c>
      <c r="G6">
        <v>19.27</v>
      </c>
      <c r="H6">
        <v>18.22</v>
      </c>
      <c r="I6">
        <f t="shared" si="0"/>
        <v>0.20550000000000002</v>
      </c>
      <c r="J6">
        <f t="shared" si="1"/>
        <v>0.84450000000000069</v>
      </c>
      <c r="L6">
        <f t="shared" si="2"/>
        <v>0.94551115723923196</v>
      </c>
      <c r="M6">
        <f t="shared" si="3"/>
        <v>1.0664244940321744E-2</v>
      </c>
      <c r="N6">
        <f t="shared" si="4"/>
        <v>4.3824597820446329E-2</v>
      </c>
      <c r="O6">
        <f t="shared" si="5"/>
        <v>0.9557030082089748</v>
      </c>
      <c r="P6">
        <f t="shared" si="6"/>
        <v>4.4296991791025246E-2</v>
      </c>
      <c r="Q6">
        <f t="shared" si="7"/>
        <v>0.95617540217955366</v>
      </c>
      <c r="R6" s="6" t="s">
        <v>46</v>
      </c>
      <c r="S6" s="6">
        <f t="shared" ref="S6:X6" si="10">AVERAGE(L5:L7)</f>
        <v>0.94375269349792967</v>
      </c>
      <c r="T6" s="6">
        <f t="shared" si="10"/>
        <v>1.2628331146730738E-2</v>
      </c>
      <c r="U6" s="6">
        <f t="shared" si="10"/>
        <v>4.3618975355339561E-2</v>
      </c>
      <c r="V6" s="7">
        <f t="shared" si="10"/>
        <v>0.95577142468437992</v>
      </c>
      <c r="W6" s="7">
        <f t="shared" si="10"/>
        <v>4.4228575315620078E-2</v>
      </c>
      <c r="X6" s="6">
        <f t="shared" si="10"/>
        <v>0.95638102464466035</v>
      </c>
    </row>
    <row r="7" spans="1:25" x14ac:dyDescent="0.25">
      <c r="A7" s="1">
        <v>41394</v>
      </c>
      <c r="B7" s="2" t="s">
        <v>76</v>
      </c>
      <c r="C7" s="2" t="s">
        <v>6</v>
      </c>
      <c r="D7" s="2" t="s">
        <v>13</v>
      </c>
      <c r="E7" s="18">
        <v>1.3312999999999999</v>
      </c>
      <c r="F7">
        <v>1.5743</v>
      </c>
      <c r="G7">
        <v>25.58</v>
      </c>
      <c r="H7">
        <v>24.689999999999998</v>
      </c>
      <c r="I7">
        <f t="shared" si="0"/>
        <v>0.2430000000000001</v>
      </c>
      <c r="J7">
        <f t="shared" si="1"/>
        <v>0.64700000000000046</v>
      </c>
      <c r="L7">
        <f t="shared" si="2"/>
        <v>0.96520719311962466</v>
      </c>
      <c r="M7">
        <f t="shared" si="3"/>
        <v>9.4996090695856177E-3</v>
      </c>
      <c r="N7">
        <f t="shared" si="4"/>
        <v>2.5293197810789699E-2</v>
      </c>
      <c r="O7">
        <f t="shared" si="5"/>
        <v>0.97446422228361673</v>
      </c>
      <c r="P7">
        <f t="shared" si="6"/>
        <v>2.5535777716383174E-2</v>
      </c>
      <c r="Q7">
        <f t="shared" si="7"/>
        <v>0.97470680218921024</v>
      </c>
      <c r="R7" s="6" t="s">
        <v>47</v>
      </c>
      <c r="S7" s="6">
        <f t="shared" ref="S7:X7" si="11">STDEV(L5:L7)/SQRT(3)</f>
        <v>1.2924327299313195E-2</v>
      </c>
      <c r="T7" s="6">
        <f t="shared" si="11"/>
        <v>2.5685025687891502E-3</v>
      </c>
      <c r="U7" s="6">
        <f t="shared" si="11"/>
        <v>1.0521536827808247E-2</v>
      </c>
      <c r="V7" s="7">
        <f t="shared" si="11"/>
        <v>1.0772595904623598E-2</v>
      </c>
      <c r="W7" s="7">
        <f t="shared" si="11"/>
        <v>1.0772595904623618E-2</v>
      </c>
      <c r="X7" s="6">
        <f t="shared" si="11"/>
        <v>1.0521536827808226E-2</v>
      </c>
    </row>
    <row r="8" spans="1:25" x14ac:dyDescent="0.25">
      <c r="A8" s="1">
        <v>41394</v>
      </c>
      <c r="B8" s="2" t="s">
        <v>5</v>
      </c>
      <c r="C8" s="2" t="s">
        <v>7</v>
      </c>
      <c r="D8" s="2" t="s">
        <v>20</v>
      </c>
      <c r="E8" s="18">
        <v>1.3032999999999999</v>
      </c>
      <c r="F8">
        <v>2.7633999999999999</v>
      </c>
      <c r="G8">
        <v>14.97</v>
      </c>
      <c r="H8">
        <v>8.26</v>
      </c>
      <c r="I8">
        <f t="shared" si="0"/>
        <v>1.4601</v>
      </c>
      <c r="J8">
        <f t="shared" si="1"/>
        <v>5.2499000000000011</v>
      </c>
      <c r="L8">
        <f t="shared" si="2"/>
        <v>0.55177020708082825</v>
      </c>
      <c r="M8">
        <f t="shared" si="3"/>
        <v>9.7535070140280553E-2</v>
      </c>
      <c r="N8">
        <f t="shared" si="4"/>
        <v>0.35069472277889119</v>
      </c>
      <c r="O8">
        <f t="shared" si="5"/>
        <v>0.61140348929303689</v>
      </c>
      <c r="P8">
        <f t="shared" si="6"/>
        <v>0.38859651070696311</v>
      </c>
      <c r="Q8">
        <f t="shared" si="7"/>
        <v>0.64930527722110876</v>
      </c>
    </row>
    <row r="9" spans="1:25" x14ac:dyDescent="0.25">
      <c r="A9" s="1">
        <v>41394</v>
      </c>
      <c r="B9" s="2" t="s">
        <v>5</v>
      </c>
      <c r="C9" s="2" t="s">
        <v>8</v>
      </c>
      <c r="D9" s="2" t="s">
        <v>19</v>
      </c>
      <c r="E9" s="18">
        <v>1.3220000000000001</v>
      </c>
      <c r="F9">
        <v>1.5295000000000001</v>
      </c>
      <c r="G9">
        <v>25.58</v>
      </c>
      <c r="H9">
        <v>24.57</v>
      </c>
      <c r="I9">
        <f t="shared" si="0"/>
        <v>0.20750000000000002</v>
      </c>
      <c r="J9">
        <f t="shared" si="1"/>
        <v>0.80249999999999799</v>
      </c>
      <c r="L9">
        <f t="shared" si="2"/>
        <v>0.96051602814698989</v>
      </c>
      <c r="M9">
        <f t="shared" si="3"/>
        <v>8.1118060985144649E-3</v>
      </c>
      <c r="N9">
        <f t="shared" si="4"/>
        <v>3.1372165754495626E-2</v>
      </c>
      <c r="O9">
        <f t="shared" si="5"/>
        <v>0.96837126810523211</v>
      </c>
      <c r="P9">
        <f t="shared" si="6"/>
        <v>3.1628731894767878E-2</v>
      </c>
      <c r="Q9">
        <f t="shared" si="7"/>
        <v>0.96862783424550436</v>
      </c>
      <c r="R9" s="6" t="s">
        <v>46</v>
      </c>
      <c r="S9" s="6">
        <f t="shared" ref="S9:X9" si="12">AVERAGE(L8:L10)</f>
        <v>0.76474704081528777</v>
      </c>
      <c r="T9" s="6">
        <f t="shared" si="12"/>
        <v>4.2781909544312761E-2</v>
      </c>
      <c r="U9" s="6">
        <f t="shared" si="12"/>
        <v>0.19247104964039952</v>
      </c>
      <c r="V9" s="7">
        <f t="shared" si="12"/>
        <v>0.7932971245284145</v>
      </c>
      <c r="W9" s="7">
        <f t="shared" si="12"/>
        <v>0.20670287547158547</v>
      </c>
      <c r="X9" s="6">
        <f t="shared" si="12"/>
        <v>0.80752895035960048</v>
      </c>
    </row>
    <row r="10" spans="1:25" x14ac:dyDescent="0.25">
      <c r="A10" s="1">
        <v>41394</v>
      </c>
      <c r="B10" s="2" t="s">
        <v>5</v>
      </c>
      <c r="C10" s="2" t="s">
        <v>6</v>
      </c>
      <c r="D10" s="2" t="s">
        <v>14</v>
      </c>
      <c r="E10" s="18">
        <v>1.2863</v>
      </c>
      <c r="F10">
        <v>1.8599000000000001</v>
      </c>
      <c r="G10">
        <v>25.27</v>
      </c>
      <c r="H10">
        <v>19.759999999999998</v>
      </c>
      <c r="I10">
        <f t="shared" si="0"/>
        <v>0.57360000000000011</v>
      </c>
      <c r="J10">
        <f t="shared" si="1"/>
        <v>4.9364000000000017</v>
      </c>
      <c r="L10">
        <f t="shared" si="2"/>
        <v>0.78195488721804507</v>
      </c>
      <c r="M10">
        <f t="shared" si="3"/>
        <v>2.2698852394143258E-2</v>
      </c>
      <c r="N10">
        <f t="shared" si="4"/>
        <v>0.19534626038781169</v>
      </c>
      <c r="O10">
        <f t="shared" si="5"/>
        <v>0.80011661618697449</v>
      </c>
      <c r="P10">
        <f t="shared" si="6"/>
        <v>0.19988338381302545</v>
      </c>
      <c r="Q10">
        <f t="shared" si="7"/>
        <v>0.80465373961218833</v>
      </c>
      <c r="R10" s="6" t="s">
        <v>47</v>
      </c>
      <c r="S10" s="6">
        <f t="shared" ref="S10:X10" si="13">STDEV(L8:L10)/SQRT(3)</f>
        <v>0.11830802881057054</v>
      </c>
      <c r="T10" s="6">
        <f t="shared" si="13"/>
        <v>2.7698537424345384E-2</v>
      </c>
      <c r="U10" s="6">
        <f t="shared" si="13"/>
        <v>9.2191691570302062E-2</v>
      </c>
      <c r="V10" s="7">
        <f t="shared" si="13"/>
        <v>0.1031041186978628</v>
      </c>
      <c r="W10" s="7">
        <f t="shared" si="13"/>
        <v>0.10310411869786286</v>
      </c>
      <c r="X10" s="6">
        <f t="shared" si="13"/>
        <v>9.2191691570302117E-2</v>
      </c>
    </row>
    <row r="11" spans="1:25" x14ac:dyDescent="0.25">
      <c r="A11" s="1">
        <v>41450</v>
      </c>
      <c r="B11" s="2" t="s">
        <v>79</v>
      </c>
      <c r="C11" s="2" t="s">
        <v>7</v>
      </c>
      <c r="D11" s="2" t="s">
        <v>12</v>
      </c>
      <c r="E11" s="18">
        <v>1.3110999999999999</v>
      </c>
      <c r="F11">
        <v>2.8786</v>
      </c>
      <c r="G11">
        <v>25.53</v>
      </c>
      <c r="H11">
        <v>21.51</v>
      </c>
      <c r="I11">
        <f t="shared" si="0"/>
        <v>1.5675000000000001</v>
      </c>
      <c r="J11">
        <f t="shared" si="1"/>
        <v>2.4524999999999997</v>
      </c>
      <c r="L11">
        <f t="shared" si="2"/>
        <v>0.84253819036427735</v>
      </c>
      <c r="M11">
        <f t="shared" si="3"/>
        <v>6.1398354876615747E-2</v>
      </c>
      <c r="N11">
        <f t="shared" si="4"/>
        <v>9.6063454759106923E-2</v>
      </c>
      <c r="O11">
        <f t="shared" si="5"/>
        <v>0.8976525821596244</v>
      </c>
      <c r="P11">
        <f t="shared" si="6"/>
        <v>0.10234741784037557</v>
      </c>
      <c r="Q11">
        <f t="shared" si="7"/>
        <v>0.90393654524089306</v>
      </c>
    </row>
    <row r="12" spans="1:25" x14ac:dyDescent="0.25">
      <c r="A12" s="1">
        <v>41450</v>
      </c>
      <c r="B12" s="2" t="s">
        <v>79</v>
      </c>
      <c r="C12" s="2" t="s">
        <v>8</v>
      </c>
      <c r="D12" s="2" t="s">
        <v>15</v>
      </c>
      <c r="E12" s="18">
        <v>1.3582000000000001</v>
      </c>
      <c r="F12">
        <v>3.3908</v>
      </c>
      <c r="G12">
        <v>25.85</v>
      </c>
      <c r="H12">
        <v>22.62</v>
      </c>
      <c r="I12">
        <f t="shared" si="0"/>
        <v>2.0326</v>
      </c>
      <c r="J12">
        <f t="shared" si="1"/>
        <v>1.1974000000000005</v>
      </c>
      <c r="L12">
        <f t="shared" si="2"/>
        <v>0.87504835589941976</v>
      </c>
      <c r="M12">
        <f t="shared" si="3"/>
        <v>7.8630560928433263E-2</v>
      </c>
      <c r="N12">
        <f t="shared" si="4"/>
        <v>4.6321083172147018E-2</v>
      </c>
      <c r="O12">
        <f t="shared" si="5"/>
        <v>0.949725830695206</v>
      </c>
      <c r="P12">
        <f t="shared" si="6"/>
        <v>5.0274169304793989E-2</v>
      </c>
      <c r="Q12">
        <f t="shared" si="7"/>
        <v>0.953678916827853</v>
      </c>
      <c r="R12" s="6" t="s">
        <v>46</v>
      </c>
      <c r="S12" s="6">
        <f t="shared" ref="S12:X12" si="14">AVERAGE(L11:L13)</f>
        <v>0.86183702485519464</v>
      </c>
      <c r="T12" s="6">
        <f t="shared" si="14"/>
        <v>6.4397741327049882E-2</v>
      </c>
      <c r="U12" s="6">
        <f t="shared" si="14"/>
        <v>7.3765233817755543E-2</v>
      </c>
      <c r="V12" s="7">
        <f t="shared" si="14"/>
        <v>0.92134547683294554</v>
      </c>
      <c r="W12" s="7">
        <f t="shared" si="14"/>
        <v>7.8654523167054471E-2</v>
      </c>
      <c r="X12" s="6">
        <f t="shared" si="14"/>
        <v>0.92623476618224443</v>
      </c>
    </row>
    <row r="13" spans="1:25" x14ac:dyDescent="0.25">
      <c r="A13" s="1">
        <v>41450</v>
      </c>
      <c r="B13" s="2" t="s">
        <v>79</v>
      </c>
      <c r="C13" s="2" t="s">
        <v>6</v>
      </c>
      <c r="D13" s="2" t="s">
        <v>16</v>
      </c>
      <c r="E13" s="18">
        <v>1.3149999999999999</v>
      </c>
      <c r="F13">
        <v>2.6675</v>
      </c>
      <c r="G13">
        <v>25.44</v>
      </c>
      <c r="H13">
        <v>22.08</v>
      </c>
      <c r="I13">
        <f t="shared" si="0"/>
        <v>1.3525</v>
      </c>
      <c r="J13">
        <f t="shared" si="1"/>
        <v>2.0075000000000029</v>
      </c>
      <c r="L13">
        <f t="shared" si="2"/>
        <v>0.86792452830188671</v>
      </c>
      <c r="M13">
        <f t="shared" si="3"/>
        <v>5.3164308176100628E-2</v>
      </c>
      <c r="N13">
        <f t="shared" si="4"/>
        <v>7.8911163522012689E-2</v>
      </c>
      <c r="O13">
        <f t="shared" si="5"/>
        <v>0.91665801764400612</v>
      </c>
      <c r="P13">
        <f t="shared" si="6"/>
        <v>8.3341982355993882E-2</v>
      </c>
      <c r="Q13">
        <f t="shared" si="7"/>
        <v>0.92108883647798734</v>
      </c>
      <c r="R13" s="6" t="s">
        <v>47</v>
      </c>
      <c r="S13" s="6">
        <f t="shared" ref="S13:X13" si="15">STDEV(L11:L13)/SQRT(3)</f>
        <v>9.8661203020016363E-3</v>
      </c>
      <c r="T13" s="6">
        <f t="shared" si="15"/>
        <v>7.5028827042390453E-3</v>
      </c>
      <c r="U13" s="6">
        <f t="shared" si="15"/>
        <v>1.4588081061431236E-2</v>
      </c>
      <c r="V13" s="7">
        <f t="shared" si="15"/>
        <v>1.5213864384151843E-2</v>
      </c>
      <c r="W13" s="7">
        <f t="shared" si="15"/>
        <v>1.5213864384151862E-2</v>
      </c>
      <c r="X13" s="6">
        <f t="shared" si="15"/>
        <v>1.4588081061431245E-2</v>
      </c>
    </row>
    <row r="14" spans="1:25" x14ac:dyDescent="0.25">
      <c r="A14" s="1">
        <v>41450</v>
      </c>
      <c r="B14" s="2" t="s">
        <v>76</v>
      </c>
      <c r="C14" s="2" t="s">
        <v>7</v>
      </c>
      <c r="D14" s="2" t="s">
        <v>17</v>
      </c>
      <c r="E14" s="18">
        <v>1.3186</v>
      </c>
      <c r="F14">
        <v>1.367</v>
      </c>
      <c r="G14">
        <v>25.2</v>
      </c>
      <c r="H14">
        <v>24.71</v>
      </c>
      <c r="I14">
        <f t="shared" si="0"/>
        <v>4.8399999999999999E-2</v>
      </c>
      <c r="J14">
        <f t="shared" si="1"/>
        <v>0.44159999999999844</v>
      </c>
      <c r="L14">
        <f t="shared" si="2"/>
        <v>0.98055555555555562</v>
      </c>
      <c r="M14">
        <f t="shared" si="3"/>
        <v>1.9206349206349206E-3</v>
      </c>
      <c r="N14">
        <f t="shared" si="4"/>
        <v>1.7523809523809462E-2</v>
      </c>
      <c r="O14">
        <f t="shared" si="5"/>
        <v>0.98244246886877984</v>
      </c>
      <c r="P14">
        <f t="shared" si="6"/>
        <v>1.755753113122022E-2</v>
      </c>
      <c r="Q14">
        <f t="shared" si="7"/>
        <v>0.9824761904761905</v>
      </c>
    </row>
    <row r="15" spans="1:25" x14ac:dyDescent="0.25">
      <c r="A15" s="1">
        <v>41450</v>
      </c>
      <c r="B15" s="2" t="s">
        <v>76</v>
      </c>
      <c r="C15" s="2" t="s">
        <v>8</v>
      </c>
      <c r="D15" s="2" t="s">
        <v>18</v>
      </c>
      <c r="E15" s="18">
        <v>1.3298000000000001</v>
      </c>
      <c r="F15">
        <v>1.3951</v>
      </c>
      <c r="G15">
        <v>25.18</v>
      </c>
      <c r="H15">
        <v>24.26</v>
      </c>
      <c r="I15">
        <f t="shared" si="0"/>
        <v>6.5299999999999914E-2</v>
      </c>
      <c r="J15">
        <f t="shared" si="1"/>
        <v>0.85469999999999824</v>
      </c>
      <c r="L15">
        <f t="shared" si="2"/>
        <v>0.96346306592533759</v>
      </c>
      <c r="M15">
        <f t="shared" si="3"/>
        <v>2.593328038125493E-3</v>
      </c>
      <c r="N15">
        <f t="shared" si="4"/>
        <v>3.3943606036536865E-2</v>
      </c>
      <c r="O15">
        <f t="shared" si="5"/>
        <v>0.96596813818202099</v>
      </c>
      <c r="P15">
        <f t="shared" si="6"/>
        <v>3.4031861817979042E-2</v>
      </c>
      <c r="Q15">
        <f t="shared" si="7"/>
        <v>0.9660563939634631</v>
      </c>
      <c r="R15" s="6" t="s">
        <v>46</v>
      </c>
      <c r="S15" s="6">
        <f t="shared" ref="S15:X15" si="16">AVERAGE(L14:L16)</f>
        <v>0.95964958706715076</v>
      </c>
      <c r="T15" s="6">
        <f t="shared" si="16"/>
        <v>1.0493343607677286E-2</v>
      </c>
      <c r="U15" s="6">
        <f t="shared" si="16"/>
        <v>2.9857069325171987E-2</v>
      </c>
      <c r="V15" s="7">
        <f t="shared" si="16"/>
        <v>0.96975027647144552</v>
      </c>
      <c r="W15" s="7">
        <f t="shared" si="16"/>
        <v>3.0249723528554522E-2</v>
      </c>
      <c r="X15" s="6">
        <f t="shared" si="16"/>
        <v>0.97014293067482804</v>
      </c>
    </row>
    <row r="16" spans="1:25" x14ac:dyDescent="0.25">
      <c r="A16" s="1">
        <v>41450</v>
      </c>
      <c r="B16" s="2" t="s">
        <v>76</v>
      </c>
      <c r="C16" s="2" t="s">
        <v>6</v>
      </c>
      <c r="D16" s="2" t="s">
        <v>13</v>
      </c>
      <c r="E16" s="18">
        <v>1.3579000000000001</v>
      </c>
      <c r="F16">
        <v>2.0333999999999999</v>
      </c>
      <c r="G16">
        <v>25.05</v>
      </c>
      <c r="H16">
        <v>23.42</v>
      </c>
      <c r="I16">
        <f t="shared" si="0"/>
        <v>0.67549999999999977</v>
      </c>
      <c r="J16">
        <f t="shared" si="1"/>
        <v>0.95449999999999924</v>
      </c>
      <c r="L16">
        <f t="shared" si="2"/>
        <v>0.93493013972055894</v>
      </c>
      <c r="M16">
        <f t="shared" si="3"/>
        <v>2.6966067864271446E-2</v>
      </c>
      <c r="N16">
        <f t="shared" si="4"/>
        <v>3.8103792415169632E-2</v>
      </c>
      <c r="O16">
        <f t="shared" si="5"/>
        <v>0.96084022236353572</v>
      </c>
      <c r="P16">
        <f t="shared" si="6"/>
        <v>3.9159777636464305E-2</v>
      </c>
      <c r="Q16">
        <f t="shared" si="7"/>
        <v>0.96189620758483041</v>
      </c>
      <c r="R16" s="6" t="s">
        <v>47</v>
      </c>
      <c r="S16" s="6">
        <f t="shared" ref="S16:X16" si="17">STDEV(L14:L16)/SQRT(3)</f>
        <v>1.3308225630294348E-2</v>
      </c>
      <c r="T16" s="6">
        <f t="shared" si="17"/>
        <v>8.2386510289998143E-3</v>
      </c>
      <c r="U16" s="6">
        <f t="shared" si="17"/>
        <v>6.282482542014977E-3</v>
      </c>
      <c r="V16" s="7">
        <f t="shared" si="17"/>
        <v>6.5164584207625447E-3</v>
      </c>
      <c r="W16" s="7">
        <f t="shared" si="17"/>
        <v>6.5164584207625343E-3</v>
      </c>
      <c r="X16" s="6">
        <f t="shared" si="17"/>
        <v>6.2824825420149631E-3</v>
      </c>
    </row>
    <row r="17" spans="1:24" x14ac:dyDescent="0.25">
      <c r="A17" s="1">
        <v>41450</v>
      </c>
      <c r="B17" s="2" t="s">
        <v>77</v>
      </c>
      <c r="C17" s="2" t="s">
        <v>7</v>
      </c>
      <c r="D17" s="4" t="s">
        <v>22</v>
      </c>
      <c r="E17" s="18">
        <v>1.3071999999999999</v>
      </c>
      <c r="F17">
        <v>1.6507000000000001</v>
      </c>
      <c r="G17">
        <v>25.58</v>
      </c>
      <c r="H17">
        <v>24.52</v>
      </c>
      <c r="I17">
        <f t="shared" si="0"/>
        <v>0.34350000000000014</v>
      </c>
      <c r="J17">
        <f t="shared" si="1"/>
        <v>0.71649999999999858</v>
      </c>
      <c r="L17">
        <f t="shared" si="2"/>
        <v>0.95856137607505865</v>
      </c>
      <c r="M17">
        <f t="shared" si="3"/>
        <v>1.3428459734167324E-2</v>
      </c>
      <c r="N17">
        <f t="shared" si="4"/>
        <v>2.8010164190773987E-2</v>
      </c>
      <c r="O17">
        <f t="shared" si="5"/>
        <v>0.97160858280664908</v>
      </c>
      <c r="P17">
        <f t="shared" si="6"/>
        <v>2.8391417193350844E-2</v>
      </c>
      <c r="Q17">
        <f t="shared" si="7"/>
        <v>0.97198983580922593</v>
      </c>
    </row>
    <row r="18" spans="1:24" x14ac:dyDescent="0.25">
      <c r="A18" s="1">
        <v>41450</v>
      </c>
      <c r="B18" s="2" t="s">
        <v>77</v>
      </c>
      <c r="C18" s="2" t="s">
        <v>8</v>
      </c>
      <c r="D18" s="4" t="s">
        <v>25</v>
      </c>
      <c r="E18" s="18">
        <v>1.3593999999999999</v>
      </c>
      <c r="F18">
        <v>1.8081</v>
      </c>
      <c r="G18">
        <v>25.45</v>
      </c>
      <c r="H18">
        <v>24.090000000000003</v>
      </c>
      <c r="I18">
        <f t="shared" si="0"/>
        <v>0.4487000000000001</v>
      </c>
      <c r="J18">
        <f t="shared" si="1"/>
        <v>0.91129999999999578</v>
      </c>
      <c r="L18">
        <f t="shared" si="2"/>
        <v>0.94656188605108071</v>
      </c>
      <c r="M18">
        <f t="shared" si="3"/>
        <v>1.7630648330058944E-2</v>
      </c>
      <c r="N18">
        <f t="shared" si="4"/>
        <v>3.5807465618860349E-2</v>
      </c>
      <c r="O18">
        <f t="shared" si="5"/>
        <v>0.96354989540543901</v>
      </c>
      <c r="P18">
        <f t="shared" si="6"/>
        <v>3.6450104594560911E-2</v>
      </c>
      <c r="Q18">
        <f t="shared" si="7"/>
        <v>0.96419253438113961</v>
      </c>
      <c r="R18" s="6" t="s">
        <v>46</v>
      </c>
      <c r="S18" s="6">
        <f t="shared" ref="S18:X18" si="18">AVERAGE(L17:L19)</f>
        <v>0.93348614160248022</v>
      </c>
      <c r="T18" s="6">
        <f t="shared" si="18"/>
        <v>2.2418892548260971E-2</v>
      </c>
      <c r="U18" s="6">
        <f t="shared" si="18"/>
        <v>4.4094965849258767E-2</v>
      </c>
      <c r="V18" s="7">
        <f t="shared" si="18"/>
        <v>0.95470659411236636</v>
      </c>
      <c r="W18" s="7">
        <f t="shared" si="18"/>
        <v>4.5293405887633552E-2</v>
      </c>
      <c r="X18" s="6">
        <f t="shared" si="18"/>
        <v>0.95590503415074124</v>
      </c>
    </row>
    <row r="19" spans="1:24" x14ac:dyDescent="0.25">
      <c r="A19" s="1">
        <v>41450</v>
      </c>
      <c r="B19" s="2" t="s">
        <v>77</v>
      </c>
      <c r="C19" s="2" t="s">
        <v>6</v>
      </c>
      <c r="D19" s="2" t="s">
        <v>24</v>
      </c>
      <c r="E19" s="18">
        <v>1.3366</v>
      </c>
      <c r="F19">
        <v>2.2599999999999998</v>
      </c>
      <c r="G19">
        <v>25.51</v>
      </c>
      <c r="H19">
        <v>22.84</v>
      </c>
      <c r="I19">
        <f t="shared" si="0"/>
        <v>0.92339999999999978</v>
      </c>
      <c r="J19">
        <f t="shared" si="1"/>
        <v>1.7466000000000019</v>
      </c>
      <c r="L19">
        <f t="shared" si="2"/>
        <v>0.89533516268130142</v>
      </c>
      <c r="M19">
        <f t="shared" si="3"/>
        <v>3.6197569580556636E-2</v>
      </c>
      <c r="N19">
        <f t="shared" si="4"/>
        <v>6.8467267738141976E-2</v>
      </c>
      <c r="O19">
        <f t="shared" si="5"/>
        <v>0.9289613041250111</v>
      </c>
      <c r="P19">
        <f t="shared" si="6"/>
        <v>7.1038695874988886E-2</v>
      </c>
      <c r="Q19">
        <f t="shared" si="7"/>
        <v>0.93153273226185807</v>
      </c>
      <c r="R19" s="6" t="s">
        <v>47</v>
      </c>
      <c r="S19" s="6">
        <f t="shared" ref="S19:X19" si="19">STDEV(L17:L19)/SQRT(3)</f>
        <v>1.938745156617256E-2</v>
      </c>
      <c r="T19" s="6">
        <f t="shared" si="19"/>
        <v>6.9953211224621269E-3</v>
      </c>
      <c r="U19" s="6">
        <f t="shared" si="19"/>
        <v>1.2392286605146153E-2</v>
      </c>
      <c r="V19" s="7">
        <f t="shared" si="19"/>
        <v>1.3081164296516425E-2</v>
      </c>
      <c r="W19" s="7">
        <f t="shared" si="19"/>
        <v>1.3081164296516448E-2</v>
      </c>
      <c r="X19" s="6">
        <f t="shared" si="19"/>
        <v>1.2392286605146118E-2</v>
      </c>
    </row>
    <row r="20" spans="1:24" s="11" customFormat="1" x14ac:dyDescent="0.25">
      <c r="A20" s="1">
        <v>41450</v>
      </c>
      <c r="B20" s="2" t="s">
        <v>5</v>
      </c>
      <c r="C20" s="2" t="s">
        <v>7</v>
      </c>
      <c r="D20" s="2" t="s">
        <v>20</v>
      </c>
      <c r="E20" s="18">
        <v>1.3212999999999999</v>
      </c>
      <c r="F20">
        <v>2.3801999999999999</v>
      </c>
      <c r="G20">
        <v>7.42</v>
      </c>
      <c r="H20">
        <v>4.4400000000000013</v>
      </c>
      <c r="I20">
        <f t="shared" si="0"/>
        <v>1.0589</v>
      </c>
      <c r="J20">
        <f t="shared" si="1"/>
        <v>1.9210999999999987</v>
      </c>
      <c r="K20"/>
      <c r="L20">
        <f t="shared" si="2"/>
        <v>0.59838274932614577</v>
      </c>
      <c r="M20">
        <f t="shared" si="3"/>
        <v>0.14270889487870619</v>
      </c>
      <c r="N20">
        <f t="shared" si="4"/>
        <v>0.25890835579514809</v>
      </c>
      <c r="O20">
        <f t="shared" si="5"/>
        <v>0.69799248557639415</v>
      </c>
      <c r="P20">
        <f t="shared" si="6"/>
        <v>0.30200751442360574</v>
      </c>
      <c r="Q20">
        <f t="shared" si="7"/>
        <v>0.74109164420485196</v>
      </c>
      <c r="R20" s="6"/>
      <c r="S20" s="6"/>
      <c r="T20" s="6"/>
      <c r="U20" s="6"/>
      <c r="V20" s="7"/>
      <c r="W20" s="7"/>
      <c r="X20" s="6"/>
    </row>
    <row r="21" spans="1:24" x14ac:dyDescent="0.25">
      <c r="A21" s="1">
        <v>41450</v>
      </c>
      <c r="B21" s="2" t="s">
        <v>5</v>
      </c>
      <c r="C21" s="2" t="s">
        <v>8</v>
      </c>
      <c r="D21" s="2" t="s">
        <v>19</v>
      </c>
      <c r="E21" s="18">
        <v>1.2807999999999999</v>
      </c>
      <c r="F21">
        <v>3.4295</v>
      </c>
      <c r="G21">
        <v>18.95</v>
      </c>
      <c r="H21">
        <v>10.01</v>
      </c>
      <c r="I21">
        <f t="shared" si="0"/>
        <v>2.1486999999999998</v>
      </c>
      <c r="J21">
        <f t="shared" si="1"/>
        <v>6.7912999999999997</v>
      </c>
      <c r="L21">
        <f t="shared" si="2"/>
        <v>0.52823218997361476</v>
      </c>
      <c r="M21">
        <f t="shared" si="3"/>
        <v>0.11338786279683377</v>
      </c>
      <c r="N21">
        <f t="shared" si="4"/>
        <v>0.35837994722955147</v>
      </c>
      <c r="O21">
        <f t="shared" si="5"/>
        <v>0.59578723075000151</v>
      </c>
      <c r="P21">
        <f t="shared" si="6"/>
        <v>0.40421276924999855</v>
      </c>
      <c r="Q21">
        <f t="shared" si="7"/>
        <v>0.64162005277044853</v>
      </c>
      <c r="R21" s="6" t="s">
        <v>46</v>
      </c>
      <c r="S21" s="6">
        <f t="shared" ref="S21:X21" si="20">AVERAGE(L20:L22)</f>
        <v>0.56330746964988032</v>
      </c>
      <c r="T21" s="6">
        <f t="shared" si="20"/>
        <v>0.12804837883776998</v>
      </c>
      <c r="U21" s="6">
        <f t="shared" si="20"/>
        <v>0.30864415151234981</v>
      </c>
      <c r="V21" s="7">
        <f t="shared" si="20"/>
        <v>0.64688985816319788</v>
      </c>
      <c r="W21" s="7">
        <f t="shared" si="20"/>
        <v>0.35311014183680212</v>
      </c>
      <c r="X21" s="6">
        <f t="shared" si="20"/>
        <v>0.6913558484876503</v>
      </c>
    </row>
    <row r="22" spans="1:24" x14ac:dyDescent="0.25">
      <c r="A22" s="9">
        <v>41450</v>
      </c>
      <c r="B22" s="10" t="s">
        <v>5</v>
      </c>
      <c r="C22" s="10" t="s">
        <v>6</v>
      </c>
      <c r="D22" s="10" t="s">
        <v>14</v>
      </c>
      <c r="E22" s="19"/>
      <c r="F22" s="11"/>
      <c r="G22" s="11"/>
      <c r="H22" s="12"/>
      <c r="I22" s="11"/>
      <c r="J22" s="12"/>
      <c r="K22" s="12"/>
      <c r="L22" s="11"/>
      <c r="M22" s="11"/>
      <c r="N22" s="11"/>
      <c r="O22" s="11"/>
      <c r="P22" s="11"/>
      <c r="Q22" s="11"/>
      <c r="R22" s="11" t="s">
        <v>47</v>
      </c>
      <c r="S22" s="11">
        <f>STDEV(L20:L22)/SQRT(2)</f>
        <v>3.5075279676265496E-2</v>
      </c>
      <c r="T22" s="11">
        <f t="shared" ref="T22:X22" si="21">STDEV(M20:M22)/SQRT(2)</f>
        <v>1.466051604093622E-2</v>
      </c>
      <c r="U22" s="11">
        <f t="shared" si="21"/>
        <v>4.9735795717201721E-2</v>
      </c>
      <c r="V22" s="11">
        <f t="shared" si="21"/>
        <v>5.1102627413196322E-2</v>
      </c>
      <c r="W22" s="11">
        <f t="shared" si="21"/>
        <v>5.1102627413196634E-2</v>
      </c>
      <c r="X22" s="11">
        <f t="shared" si="21"/>
        <v>4.9735795717201714E-2</v>
      </c>
    </row>
    <row r="23" spans="1:24" x14ac:dyDescent="0.25">
      <c r="A23" s="1">
        <v>41450</v>
      </c>
      <c r="B23" s="2" t="s">
        <v>9</v>
      </c>
      <c r="C23" s="2" t="s">
        <v>7</v>
      </c>
      <c r="D23" s="2" t="s">
        <v>23</v>
      </c>
      <c r="E23" s="18">
        <v>1.3136000000000001</v>
      </c>
      <c r="F23">
        <v>1.7698</v>
      </c>
      <c r="G23">
        <v>25.34</v>
      </c>
      <c r="H23">
        <v>24.26</v>
      </c>
      <c r="I23">
        <f t="shared" si="0"/>
        <v>0.45619999999999994</v>
      </c>
      <c r="J23">
        <f t="shared" si="1"/>
        <v>0.62379999999999836</v>
      </c>
      <c r="L23">
        <f t="shared" si="2"/>
        <v>0.95737963693764805</v>
      </c>
      <c r="M23">
        <f t="shared" si="3"/>
        <v>1.8003157063930544E-2</v>
      </c>
      <c r="N23">
        <f t="shared" si="4"/>
        <v>2.4617205998421404E-2</v>
      </c>
      <c r="O23">
        <f t="shared" si="5"/>
        <v>0.97493148152613351</v>
      </c>
      <c r="P23">
        <f t="shared" si="6"/>
        <v>2.5068518473866465E-2</v>
      </c>
      <c r="Q23">
        <f t="shared" si="7"/>
        <v>0.97538279400157857</v>
      </c>
    </row>
    <row r="24" spans="1:24" x14ac:dyDescent="0.25">
      <c r="A24" s="1">
        <v>41450</v>
      </c>
      <c r="B24" s="2" t="s">
        <v>9</v>
      </c>
      <c r="C24" s="2" t="s">
        <v>8</v>
      </c>
      <c r="D24" s="2" t="s">
        <v>21</v>
      </c>
      <c r="E24" s="18">
        <v>1.3246</v>
      </c>
      <c r="F24">
        <v>1.5112000000000001</v>
      </c>
      <c r="G24">
        <v>25.58</v>
      </c>
      <c r="H24">
        <v>24.64</v>
      </c>
      <c r="I24">
        <f t="shared" si="0"/>
        <v>0.1866000000000001</v>
      </c>
      <c r="J24">
        <f t="shared" si="1"/>
        <v>0.75339999999999763</v>
      </c>
      <c r="L24">
        <f t="shared" si="2"/>
        <v>0.96325254104769364</v>
      </c>
      <c r="M24">
        <f t="shared" si="3"/>
        <v>7.294761532447229E-3</v>
      </c>
      <c r="N24">
        <f t="shared" si="4"/>
        <v>2.9452697419859175E-2</v>
      </c>
      <c r="O24">
        <f t="shared" si="5"/>
        <v>0.97033087337654667</v>
      </c>
      <c r="P24">
        <f t="shared" si="6"/>
        <v>2.9669126623453244E-2</v>
      </c>
      <c r="Q24">
        <f t="shared" si="7"/>
        <v>0.97054730258014088</v>
      </c>
      <c r="R24" s="6" t="s">
        <v>46</v>
      </c>
      <c r="S24" s="6">
        <f t="shared" ref="S24:X24" si="22">AVERAGE(L23:L25)</f>
        <v>0.95432341688505595</v>
      </c>
      <c r="T24" s="6">
        <f t="shared" si="22"/>
        <v>1.6893671654295485E-2</v>
      </c>
      <c r="U24" s="6">
        <f t="shared" si="22"/>
        <v>2.8782911460648569E-2</v>
      </c>
      <c r="V24" s="7">
        <f t="shared" si="22"/>
        <v>0.97071428277053418</v>
      </c>
      <c r="W24" s="7">
        <f t="shared" si="22"/>
        <v>2.9285717229465796E-2</v>
      </c>
      <c r="X24" s="6">
        <f t="shared" si="22"/>
        <v>0.97121708853935151</v>
      </c>
    </row>
    <row r="25" spans="1:24" x14ac:dyDescent="0.25">
      <c r="A25" s="1">
        <v>41450</v>
      </c>
      <c r="B25" s="2" t="s">
        <v>9</v>
      </c>
      <c r="C25" s="2" t="s">
        <v>6</v>
      </c>
      <c r="D25" s="2" t="s">
        <v>11</v>
      </c>
      <c r="E25" s="18">
        <v>1.3585</v>
      </c>
      <c r="F25">
        <v>2.0011999999999999</v>
      </c>
      <c r="G25">
        <v>25.32</v>
      </c>
      <c r="H25">
        <v>23.86</v>
      </c>
      <c r="I25">
        <f t="shared" si="0"/>
        <v>0.64269999999999983</v>
      </c>
      <c r="J25">
        <f t="shared" si="1"/>
        <v>0.81730000000000103</v>
      </c>
      <c r="L25">
        <f t="shared" si="2"/>
        <v>0.94233807266982617</v>
      </c>
      <c r="M25">
        <f t="shared" si="3"/>
        <v>2.5383096366508682E-2</v>
      </c>
      <c r="N25">
        <f t="shared" si="4"/>
        <v>3.2278830963665128E-2</v>
      </c>
      <c r="O25">
        <f t="shared" si="5"/>
        <v>0.96688049340892235</v>
      </c>
      <c r="P25">
        <f t="shared" si="6"/>
        <v>3.3119506591077673E-2</v>
      </c>
      <c r="Q25">
        <f t="shared" si="7"/>
        <v>0.96772116903633487</v>
      </c>
      <c r="R25" s="6" t="s">
        <v>47</v>
      </c>
      <c r="S25" s="6">
        <f t="shared" ref="S25:X25" si="23">STDEV(L23:L25)/SQRT(3)</f>
        <v>6.2278703593765822E-3</v>
      </c>
      <c r="T25" s="6">
        <f t="shared" si="23"/>
        <v>5.2510374426686717E-3</v>
      </c>
      <c r="U25" s="6">
        <f t="shared" si="23"/>
        <v>2.2369312461776908E-3</v>
      </c>
      <c r="V25" s="7">
        <f t="shared" si="23"/>
        <v>2.3320130423032407E-3</v>
      </c>
      <c r="W25" s="7">
        <f t="shared" si="23"/>
        <v>2.3320130423032503E-3</v>
      </c>
      <c r="X25" s="6">
        <f t="shared" si="23"/>
        <v>2.2369312461776795E-3</v>
      </c>
    </row>
    <row r="26" spans="1:24" x14ac:dyDescent="0.25">
      <c r="A26" s="1">
        <v>41478</v>
      </c>
      <c r="B26" s="2" t="s">
        <v>78</v>
      </c>
      <c r="C26" s="2" t="s">
        <v>7</v>
      </c>
      <c r="D26" s="2" t="s">
        <v>26</v>
      </c>
      <c r="E26" s="18">
        <v>1.3069999999999999</v>
      </c>
      <c r="F26">
        <v>1.659</v>
      </c>
      <c r="G26">
        <v>21.33</v>
      </c>
      <c r="H26">
        <v>19.87</v>
      </c>
      <c r="I26">
        <f t="shared" si="0"/>
        <v>0.35200000000000009</v>
      </c>
      <c r="J26">
        <f t="shared" si="1"/>
        <v>1.1079999999999972</v>
      </c>
      <c r="L26">
        <f t="shared" si="2"/>
        <v>0.93155180496952661</v>
      </c>
      <c r="M26">
        <f t="shared" si="3"/>
        <v>1.6502578527894989E-2</v>
      </c>
      <c r="N26">
        <f t="shared" si="4"/>
        <v>5.1945616502578403E-2</v>
      </c>
      <c r="O26">
        <f t="shared" si="5"/>
        <v>0.94718276289446102</v>
      </c>
      <c r="P26">
        <f t="shared" si="6"/>
        <v>5.2817237105539011E-2</v>
      </c>
      <c r="Q26">
        <f t="shared" si="7"/>
        <v>0.94805438349742155</v>
      </c>
    </row>
    <row r="27" spans="1:24" x14ac:dyDescent="0.25">
      <c r="A27" s="1">
        <v>41478</v>
      </c>
      <c r="B27" s="2" t="s">
        <v>78</v>
      </c>
      <c r="C27" s="2" t="s">
        <v>8</v>
      </c>
      <c r="D27" s="2" t="s">
        <v>31</v>
      </c>
      <c r="E27" s="18">
        <v>1.3002</v>
      </c>
      <c r="F27">
        <v>1.8168</v>
      </c>
      <c r="G27">
        <v>25.22</v>
      </c>
      <c r="H27">
        <v>22.8</v>
      </c>
      <c r="I27">
        <f t="shared" si="0"/>
        <v>0.51659999999999995</v>
      </c>
      <c r="J27">
        <f t="shared" si="1"/>
        <v>1.9033999999999982</v>
      </c>
      <c r="L27">
        <f t="shared" si="2"/>
        <v>0.90404440919904849</v>
      </c>
      <c r="M27">
        <f t="shared" si="3"/>
        <v>2.0483743061062647E-2</v>
      </c>
      <c r="N27">
        <f t="shared" si="4"/>
        <v>7.5471847739888909E-2</v>
      </c>
      <c r="O27">
        <f t="shared" si="5"/>
        <v>0.92294987734481904</v>
      </c>
      <c r="P27">
        <f t="shared" si="6"/>
        <v>7.7050122655181005E-2</v>
      </c>
      <c r="Q27">
        <f t="shared" si="7"/>
        <v>0.92452815226011109</v>
      </c>
      <c r="R27" s="6" t="s">
        <v>46</v>
      </c>
      <c r="S27" s="6">
        <f t="shared" ref="S27:X27" si="24">AVERAGE(L27:L28)</f>
        <v>0.92322951198633918</v>
      </c>
      <c r="T27" s="6">
        <f t="shared" si="24"/>
        <v>1.5539726971357373E-2</v>
      </c>
      <c r="U27" s="6">
        <f t="shared" si="24"/>
        <v>6.1230761042303461E-2</v>
      </c>
      <c r="V27" s="7">
        <f t="shared" si="24"/>
        <v>0.93772849100611211</v>
      </c>
      <c r="W27" s="7">
        <f t="shared" si="24"/>
        <v>6.2271508993887878E-2</v>
      </c>
      <c r="X27" s="6">
        <f t="shared" si="24"/>
        <v>0.93876923895769648</v>
      </c>
    </row>
    <row r="28" spans="1:24" x14ac:dyDescent="0.25">
      <c r="A28" s="1">
        <v>41478</v>
      </c>
      <c r="B28" s="2" t="s">
        <v>78</v>
      </c>
      <c r="C28" s="2" t="s">
        <v>6</v>
      </c>
      <c r="D28" s="2" t="s">
        <v>27</v>
      </c>
      <c r="E28" s="18">
        <v>1.3592</v>
      </c>
      <c r="F28">
        <v>1.6259999999999999</v>
      </c>
      <c r="G28">
        <v>25.18</v>
      </c>
      <c r="H28">
        <v>23.73</v>
      </c>
      <c r="I28">
        <f t="shared" si="0"/>
        <v>0.26679999999999993</v>
      </c>
      <c r="J28">
        <f t="shared" si="1"/>
        <v>1.1831999999999994</v>
      </c>
      <c r="L28">
        <f t="shared" si="2"/>
        <v>0.94241461477362987</v>
      </c>
      <c r="M28">
        <f t="shared" si="3"/>
        <v>1.0595710881652102E-2</v>
      </c>
      <c r="N28">
        <f t="shared" si="4"/>
        <v>4.6989674344718006E-2</v>
      </c>
      <c r="O28">
        <f t="shared" si="5"/>
        <v>0.95250710466740529</v>
      </c>
      <c r="P28">
        <f t="shared" si="6"/>
        <v>4.7492895332594744E-2</v>
      </c>
      <c r="Q28">
        <f t="shared" si="7"/>
        <v>0.95301032565528199</v>
      </c>
      <c r="R28" s="6" t="s">
        <v>47</v>
      </c>
      <c r="S28" s="6">
        <f t="shared" ref="S28:X28" si="25">STDEV(L26:L28)/SQRT(3)</f>
        <v>1.1418625463955018E-2</v>
      </c>
      <c r="T28" s="6">
        <f t="shared" si="25"/>
        <v>2.8724161027438764E-3</v>
      </c>
      <c r="U28" s="6">
        <f t="shared" si="25"/>
        <v>8.7853385447195925E-3</v>
      </c>
      <c r="V28" s="7">
        <f t="shared" si="25"/>
        <v>9.0958202988949393E-3</v>
      </c>
      <c r="W28" s="7">
        <f t="shared" si="25"/>
        <v>9.0958202988949636E-3</v>
      </c>
      <c r="X28" s="6">
        <f t="shared" si="25"/>
        <v>8.7853385447195856E-3</v>
      </c>
    </row>
    <row r="29" spans="1:24" x14ac:dyDescent="0.25">
      <c r="A29" s="1">
        <v>41478</v>
      </c>
      <c r="B29" s="2" t="s">
        <v>79</v>
      </c>
      <c r="C29" s="2" t="s">
        <v>7</v>
      </c>
      <c r="D29" s="2" t="s">
        <v>12</v>
      </c>
      <c r="E29" s="18">
        <v>1.2983</v>
      </c>
      <c r="F29">
        <v>2.2195</v>
      </c>
      <c r="G29">
        <v>25.73</v>
      </c>
      <c r="H29">
        <v>22.79</v>
      </c>
      <c r="I29">
        <f t="shared" si="0"/>
        <v>0.92120000000000002</v>
      </c>
      <c r="J29">
        <f t="shared" si="1"/>
        <v>2.0188000000000015</v>
      </c>
      <c r="L29">
        <f t="shared" si="2"/>
        <v>0.88573649436455493</v>
      </c>
      <c r="M29">
        <f t="shared" si="3"/>
        <v>3.58025650991061E-2</v>
      </c>
      <c r="N29">
        <f t="shared" si="4"/>
        <v>7.8460940536338966E-2</v>
      </c>
      <c r="O29">
        <f t="shared" si="5"/>
        <v>0.91862564896327104</v>
      </c>
      <c r="P29">
        <f t="shared" si="6"/>
        <v>8.1374351036728951E-2</v>
      </c>
      <c r="Q29">
        <f t="shared" si="7"/>
        <v>0.92153905946366099</v>
      </c>
    </row>
    <row r="30" spans="1:24" x14ac:dyDescent="0.25">
      <c r="A30" s="1">
        <v>41478</v>
      </c>
      <c r="B30" s="2" t="s">
        <v>79</v>
      </c>
      <c r="C30" s="2" t="s">
        <v>8</v>
      </c>
      <c r="D30" s="2" t="s">
        <v>15</v>
      </c>
      <c r="E30" s="18">
        <v>1.3024</v>
      </c>
      <c r="F30">
        <v>1.8260000000000001</v>
      </c>
      <c r="G30">
        <v>25.71</v>
      </c>
      <c r="H30">
        <v>24.43</v>
      </c>
      <c r="I30">
        <f t="shared" si="0"/>
        <v>0.52360000000000007</v>
      </c>
      <c r="J30">
        <f t="shared" si="1"/>
        <v>0.75640000000000107</v>
      </c>
      <c r="L30">
        <f t="shared" si="2"/>
        <v>0.95021392454297937</v>
      </c>
      <c r="M30">
        <f t="shared" si="3"/>
        <v>2.0365616491637498E-2</v>
      </c>
      <c r="N30">
        <f t="shared" si="4"/>
        <v>2.9420458965383159E-2</v>
      </c>
      <c r="O30">
        <f t="shared" si="5"/>
        <v>0.96996791919448599</v>
      </c>
      <c r="P30">
        <f t="shared" si="6"/>
        <v>3.003208080551413E-2</v>
      </c>
      <c r="Q30">
        <f t="shared" si="7"/>
        <v>0.97057954103461686</v>
      </c>
      <c r="R30" s="6" t="s">
        <v>46</v>
      </c>
      <c r="S30" s="6">
        <f t="shared" ref="S30:X30" si="26">AVERAGE(L29:L31)</f>
        <v>0.93296139095025066</v>
      </c>
      <c r="T30" s="6">
        <f t="shared" si="26"/>
        <v>2.1711686187450813E-2</v>
      </c>
      <c r="U30" s="6">
        <f t="shared" si="26"/>
        <v>4.5326922862298509E-2</v>
      </c>
      <c r="V30" s="7">
        <f t="shared" si="26"/>
        <v>0.95341331857271217</v>
      </c>
      <c r="W30" s="7">
        <f t="shared" si="26"/>
        <v>4.6586681427287752E-2</v>
      </c>
      <c r="X30" s="6">
        <f t="shared" si="26"/>
        <v>0.95467307713770155</v>
      </c>
    </row>
    <row r="31" spans="1:24" s="11" customFormat="1" x14ac:dyDescent="0.25">
      <c r="A31" s="1">
        <v>41478</v>
      </c>
      <c r="B31" s="2" t="s">
        <v>79</v>
      </c>
      <c r="C31" s="2" t="s">
        <v>6</v>
      </c>
      <c r="D31" s="2" t="s">
        <v>16</v>
      </c>
      <c r="E31" s="18">
        <v>1.3004</v>
      </c>
      <c r="F31">
        <v>1.5278</v>
      </c>
      <c r="G31">
        <v>25.36</v>
      </c>
      <c r="H31">
        <v>24.42</v>
      </c>
      <c r="I31">
        <f t="shared" si="0"/>
        <v>0.22740000000000005</v>
      </c>
      <c r="J31">
        <f t="shared" si="1"/>
        <v>0.71259999999999768</v>
      </c>
      <c r="K31"/>
      <c r="L31">
        <f t="shared" si="2"/>
        <v>0.96293375394321779</v>
      </c>
      <c r="M31">
        <f t="shared" si="3"/>
        <v>8.9668769716088354E-3</v>
      </c>
      <c r="N31">
        <f t="shared" si="4"/>
        <v>2.8099369085173409E-2</v>
      </c>
      <c r="O31">
        <f t="shared" si="5"/>
        <v>0.9716463875603798</v>
      </c>
      <c r="P31">
        <f t="shared" si="6"/>
        <v>2.8353612439620163E-2</v>
      </c>
      <c r="Q31">
        <f t="shared" si="7"/>
        <v>0.97190063091482659</v>
      </c>
      <c r="R31" s="6" t="s">
        <v>47</v>
      </c>
      <c r="S31" s="6">
        <f t="shared" ref="S31:X31" si="27">STDEV(L29:L31)/SQRT(3)</f>
        <v>2.3896245577775303E-2</v>
      </c>
      <c r="T31" s="6">
        <f t="shared" si="27"/>
        <v>7.7759772598811104E-3</v>
      </c>
      <c r="U31" s="6">
        <f t="shared" si="27"/>
        <v>1.6571397698400069E-2</v>
      </c>
      <c r="V31" s="7">
        <f t="shared" si="27"/>
        <v>1.7400582190026076E-2</v>
      </c>
      <c r="W31" s="7">
        <f t="shared" si="27"/>
        <v>1.7400582190026048E-2</v>
      </c>
      <c r="X31" s="6">
        <f t="shared" si="27"/>
        <v>1.6571397698400082E-2</v>
      </c>
    </row>
    <row r="32" spans="1:24" x14ac:dyDescent="0.25">
      <c r="A32" s="1">
        <v>41478</v>
      </c>
      <c r="B32" s="2" t="s">
        <v>76</v>
      </c>
      <c r="C32" s="2" t="s">
        <v>7</v>
      </c>
      <c r="D32" s="2" t="s">
        <v>17</v>
      </c>
      <c r="E32" s="18">
        <v>1.3273999999999999</v>
      </c>
      <c r="F32">
        <v>1.9944999999999999</v>
      </c>
      <c r="G32">
        <v>25.39</v>
      </c>
      <c r="H32">
        <v>23.54</v>
      </c>
      <c r="I32">
        <f t="shared" si="0"/>
        <v>0.66710000000000003</v>
      </c>
      <c r="J32">
        <f t="shared" si="1"/>
        <v>1.1829000000000014</v>
      </c>
      <c r="L32">
        <f t="shared" si="2"/>
        <v>0.92713666797951944</v>
      </c>
      <c r="M32">
        <f t="shared" si="3"/>
        <v>2.6274123670736511E-2</v>
      </c>
      <c r="N32">
        <f t="shared" si="4"/>
        <v>4.6589208349744046E-2</v>
      </c>
      <c r="O32">
        <f t="shared" si="5"/>
        <v>0.95215367129260731</v>
      </c>
      <c r="P32">
        <f t="shared" si="6"/>
        <v>4.7846328707392798E-2</v>
      </c>
      <c r="Q32">
        <f t="shared" si="7"/>
        <v>0.953410791650256</v>
      </c>
    </row>
    <row r="33" spans="1:24" x14ac:dyDescent="0.25">
      <c r="A33" s="1">
        <v>41478</v>
      </c>
      <c r="B33" s="2" t="s">
        <v>76</v>
      </c>
      <c r="C33" s="2" t="s">
        <v>8</v>
      </c>
      <c r="D33" s="2" t="s">
        <v>18</v>
      </c>
      <c r="E33" s="18">
        <v>1.3106</v>
      </c>
      <c r="F33">
        <v>1.4863</v>
      </c>
      <c r="G33">
        <v>25.07</v>
      </c>
      <c r="H33">
        <v>24.54</v>
      </c>
      <c r="I33">
        <f t="shared" si="0"/>
        <v>0.17569999999999997</v>
      </c>
      <c r="J33">
        <f t="shared" si="1"/>
        <v>0.35430000000000117</v>
      </c>
      <c r="L33">
        <f t="shared" si="2"/>
        <v>0.97885919425608292</v>
      </c>
      <c r="M33">
        <f t="shared" si="3"/>
        <v>7.0083765456721171E-3</v>
      </c>
      <c r="N33">
        <f t="shared" si="4"/>
        <v>1.4132429198244961E-2</v>
      </c>
      <c r="O33">
        <f t="shared" si="5"/>
        <v>0.9857678263698918</v>
      </c>
      <c r="P33">
        <f t="shared" si="6"/>
        <v>1.4232173630108143E-2</v>
      </c>
      <c r="Q33">
        <f t="shared" si="7"/>
        <v>0.98586757080175502</v>
      </c>
      <c r="R33" s="6" t="s">
        <v>46</v>
      </c>
      <c r="S33" s="6">
        <f t="shared" ref="S33:X33" si="28">AVERAGE(L32:L34)</f>
        <v>0.90724775477131325</v>
      </c>
      <c r="T33" s="6">
        <f t="shared" si="28"/>
        <v>1.9197017791294218E-2</v>
      </c>
      <c r="U33" s="6">
        <f t="shared" si="28"/>
        <v>7.3555227437392554E-2</v>
      </c>
      <c r="V33" s="7">
        <f t="shared" si="28"/>
        <v>0.92466419268055322</v>
      </c>
      <c r="W33" s="7">
        <f t="shared" si="28"/>
        <v>7.5335807319446668E-2</v>
      </c>
      <c r="X33" s="6">
        <f t="shared" si="28"/>
        <v>0.92644477256260738</v>
      </c>
    </row>
    <row r="34" spans="1:24" x14ac:dyDescent="0.25">
      <c r="A34" s="1">
        <v>41478</v>
      </c>
      <c r="B34" s="2" t="s">
        <v>76</v>
      </c>
      <c r="C34" s="2" t="s">
        <v>6</v>
      </c>
      <c r="D34" s="2" t="s">
        <v>13</v>
      </c>
      <c r="E34" s="18">
        <v>1.2931999999999999</v>
      </c>
      <c r="F34">
        <v>1.9014</v>
      </c>
      <c r="G34">
        <v>25.02</v>
      </c>
      <c r="H34">
        <v>20.41</v>
      </c>
      <c r="I34">
        <f t="shared" ref="I34:I52" si="29">F34-E34</f>
        <v>0.60820000000000007</v>
      </c>
      <c r="J34">
        <f t="shared" ref="J34:J52" si="30">G34-H34-I34</f>
        <v>4.0017999999999994</v>
      </c>
      <c r="L34">
        <f t="shared" ref="L34:L52" si="31">H34/G34</f>
        <v>0.8157474020783374</v>
      </c>
      <c r="M34">
        <f t="shared" ref="M34:M52" si="32">I34/G34</f>
        <v>2.4308553157474024E-2</v>
      </c>
      <c r="N34">
        <f t="shared" ref="N34:N52" si="33">J34/G34</f>
        <v>0.15994404476418864</v>
      </c>
      <c r="O34">
        <f t="shared" ref="O34:O52" si="34">H34/(G34-I34)</f>
        <v>0.83607108037916089</v>
      </c>
      <c r="P34">
        <f t="shared" ref="P34:P52" si="35">J34/(G34-I34)</f>
        <v>0.16392891962083908</v>
      </c>
      <c r="Q34">
        <f t="shared" ref="Q34:Q52" si="36">L34+M34</f>
        <v>0.84005595523581145</v>
      </c>
      <c r="R34" s="6" t="s">
        <v>47</v>
      </c>
      <c r="S34" s="6">
        <f t="shared" ref="S34:X34" si="37">STDEV(L32:L34)/SQRT(3)</f>
        <v>4.8124979093715561E-2</v>
      </c>
      <c r="T34" s="6">
        <f t="shared" si="37"/>
        <v>6.1206780240294729E-3</v>
      </c>
      <c r="U34" s="6">
        <f t="shared" si="37"/>
        <v>4.4198911930665621E-2</v>
      </c>
      <c r="V34" s="7">
        <f t="shared" si="37"/>
        <v>4.5346931229596571E-2</v>
      </c>
      <c r="W34" s="7">
        <f t="shared" si="37"/>
        <v>4.5346931229596571E-2</v>
      </c>
      <c r="X34" s="6">
        <f t="shared" si="37"/>
        <v>4.4198911930665587E-2</v>
      </c>
    </row>
    <row r="35" spans="1:24" x14ac:dyDescent="0.25">
      <c r="A35" s="1">
        <v>41478</v>
      </c>
      <c r="B35" s="2" t="s">
        <v>77</v>
      </c>
      <c r="C35" s="2" t="s">
        <v>7</v>
      </c>
      <c r="D35" s="2" t="s">
        <v>22</v>
      </c>
      <c r="E35" s="18">
        <v>1.3241000000000001</v>
      </c>
      <c r="F35">
        <v>2.1288</v>
      </c>
      <c r="G35">
        <v>22.57</v>
      </c>
      <c r="H35">
        <v>20.02</v>
      </c>
      <c r="I35">
        <f t="shared" si="29"/>
        <v>0.80469999999999997</v>
      </c>
      <c r="J35">
        <f t="shared" si="30"/>
        <v>1.7453000000000007</v>
      </c>
      <c r="L35">
        <f t="shared" si="31"/>
        <v>0.88701816570669023</v>
      </c>
      <c r="M35">
        <f t="shared" si="32"/>
        <v>3.5653522374833851E-2</v>
      </c>
      <c r="N35">
        <f t="shared" si="33"/>
        <v>7.7328311918475889E-2</v>
      </c>
      <c r="O35">
        <f t="shared" si="34"/>
        <v>0.91981272943630454</v>
      </c>
      <c r="P35">
        <f t="shared" si="35"/>
        <v>8.0187270563695456E-2</v>
      </c>
      <c r="Q35">
        <f t="shared" si="36"/>
        <v>0.92267168808152411</v>
      </c>
    </row>
    <row r="36" spans="1:24" x14ac:dyDescent="0.25">
      <c r="A36" s="9">
        <v>41478</v>
      </c>
      <c r="B36" s="10" t="s">
        <v>77</v>
      </c>
      <c r="C36" s="10" t="s">
        <v>8</v>
      </c>
      <c r="D36" s="10" t="s">
        <v>25</v>
      </c>
      <c r="E36" s="19"/>
      <c r="F36" s="11"/>
      <c r="G36" s="11"/>
      <c r="H36" s="11"/>
      <c r="I36" s="11"/>
      <c r="J36" s="12"/>
      <c r="K36" s="12"/>
      <c r="L36" s="11"/>
      <c r="M36" s="11"/>
      <c r="N36" s="11"/>
      <c r="O36" s="11"/>
      <c r="P36" s="11"/>
      <c r="Q36" s="11"/>
      <c r="R36" s="11" t="s">
        <v>46</v>
      </c>
      <c r="S36" s="11">
        <f t="shared" ref="S36:X36" si="38">AVERAGE(L35:L37)</f>
        <v>0.90983299030835796</v>
      </c>
      <c r="T36" s="11">
        <f t="shared" si="38"/>
        <v>2.1276632652712558E-2</v>
      </c>
      <c r="U36" s="11">
        <f t="shared" si="38"/>
        <v>6.8890377038929515E-2</v>
      </c>
      <c r="V36" s="11">
        <f t="shared" si="38"/>
        <v>0.92947014152263352</v>
      </c>
      <c r="W36" s="11">
        <f t="shared" si="38"/>
        <v>7.0529858477366481E-2</v>
      </c>
      <c r="X36" s="11">
        <f t="shared" si="38"/>
        <v>0.93110962296107047</v>
      </c>
    </row>
    <row r="37" spans="1:24" x14ac:dyDescent="0.25">
      <c r="A37" s="1">
        <v>41478</v>
      </c>
      <c r="B37" s="2" t="s">
        <v>77</v>
      </c>
      <c r="C37" s="2" t="s">
        <v>6</v>
      </c>
      <c r="D37" s="2" t="s">
        <v>24</v>
      </c>
      <c r="E37" s="18">
        <v>1.3312999999999999</v>
      </c>
      <c r="F37">
        <v>1.4655</v>
      </c>
      <c r="G37">
        <v>19.45</v>
      </c>
      <c r="H37">
        <v>18.139999999999997</v>
      </c>
      <c r="I37">
        <f t="shared" si="29"/>
        <v>0.1342000000000001</v>
      </c>
      <c r="J37">
        <f t="shared" si="30"/>
        <v>1.1758000000000022</v>
      </c>
      <c r="L37">
        <f t="shared" si="31"/>
        <v>0.93264781491002557</v>
      </c>
      <c r="M37">
        <f t="shared" si="32"/>
        <v>6.899742930591265E-3</v>
      </c>
      <c r="N37">
        <f t="shared" si="33"/>
        <v>6.0452442159383148E-2</v>
      </c>
      <c r="O37">
        <f t="shared" si="34"/>
        <v>0.9391275536089625</v>
      </c>
      <c r="P37">
        <f t="shared" si="35"/>
        <v>6.0872446391037505E-2</v>
      </c>
      <c r="Q37">
        <f t="shared" si="36"/>
        <v>0.93954755784061683</v>
      </c>
      <c r="R37" s="6" t="s">
        <v>47</v>
      </c>
      <c r="S37" s="6">
        <f>STDEV(L35:L37)/SQRT(2)</f>
        <v>2.2814824601667671E-2</v>
      </c>
      <c r="T37" s="6">
        <f t="shared" ref="T37:X37" si="39">STDEV(M35:M37)/SQRT(2)</f>
        <v>1.437688972212129E-2</v>
      </c>
      <c r="U37" s="6">
        <f t="shared" si="39"/>
        <v>8.4379348795464125E-3</v>
      </c>
      <c r="V37" s="6">
        <f t="shared" si="39"/>
        <v>9.6574120863289759E-3</v>
      </c>
      <c r="W37" s="6">
        <f t="shared" si="39"/>
        <v>9.6574120863289429E-3</v>
      </c>
      <c r="X37" s="6">
        <f t="shared" si="39"/>
        <v>8.4379348795463587E-3</v>
      </c>
    </row>
    <row r="38" spans="1:24" x14ac:dyDescent="0.25">
      <c r="A38" s="1">
        <v>41478</v>
      </c>
      <c r="B38" s="2" t="s">
        <v>5</v>
      </c>
      <c r="C38" s="2" t="s">
        <v>7</v>
      </c>
      <c r="D38" s="2" t="s">
        <v>20</v>
      </c>
      <c r="E38" s="18">
        <v>1.3198000000000001</v>
      </c>
      <c r="F38">
        <v>1.8164</v>
      </c>
      <c r="G38">
        <v>25.19</v>
      </c>
      <c r="H38">
        <v>23.63</v>
      </c>
      <c r="I38">
        <f t="shared" si="29"/>
        <v>0.49659999999999993</v>
      </c>
      <c r="J38">
        <f t="shared" si="30"/>
        <v>1.0634000000000023</v>
      </c>
      <c r="L38">
        <f t="shared" si="31"/>
        <v>0.93807066296149255</v>
      </c>
      <c r="M38">
        <f t="shared" si="32"/>
        <v>1.9714172290591501E-2</v>
      </c>
      <c r="N38">
        <f t="shared" si="33"/>
        <v>4.221516474791593E-2</v>
      </c>
      <c r="O38">
        <f t="shared" si="34"/>
        <v>0.95693586140426179</v>
      </c>
      <c r="P38">
        <f t="shared" si="35"/>
        <v>4.3064138595738224E-2</v>
      </c>
      <c r="Q38">
        <f t="shared" si="36"/>
        <v>0.95778483525208402</v>
      </c>
    </row>
    <row r="39" spans="1:24" x14ac:dyDescent="0.25">
      <c r="A39" s="1">
        <v>41478</v>
      </c>
      <c r="B39" s="2" t="s">
        <v>5</v>
      </c>
      <c r="C39" s="2" t="s">
        <v>8</v>
      </c>
      <c r="D39" s="2" t="s">
        <v>19</v>
      </c>
      <c r="E39" s="3" t="s">
        <v>37</v>
      </c>
      <c r="F39">
        <v>1.5759000000000001</v>
      </c>
      <c r="G39">
        <v>25.54</v>
      </c>
      <c r="H39">
        <v>23.97</v>
      </c>
      <c r="I39">
        <f t="shared" si="29"/>
        <v>0.25419999999999998</v>
      </c>
      <c r="J39">
        <f t="shared" si="30"/>
        <v>1.3158000000000003</v>
      </c>
      <c r="L39">
        <f t="shared" si="31"/>
        <v>0.93852779953014875</v>
      </c>
      <c r="M39">
        <f t="shared" si="32"/>
        <v>9.9530148786217687E-3</v>
      </c>
      <c r="N39">
        <f t="shared" si="33"/>
        <v>5.1519185591229456E-2</v>
      </c>
      <c r="O39">
        <f t="shared" si="34"/>
        <v>0.94796288826139574</v>
      </c>
      <c r="P39">
        <f t="shared" si="35"/>
        <v>5.2037111738604293E-2</v>
      </c>
      <c r="Q39">
        <f t="shared" si="36"/>
        <v>0.94848081440877052</v>
      </c>
      <c r="R39" s="6" t="s">
        <v>46</v>
      </c>
      <c r="S39" s="6">
        <f t="shared" ref="S39:X39" si="40">AVERAGE(L38:L40)</f>
        <v>0.79350011923262809</v>
      </c>
      <c r="T39" s="6">
        <f t="shared" si="40"/>
        <v>6.0740047153765998E-2</v>
      </c>
      <c r="U39" s="6">
        <f t="shared" si="40"/>
        <v>0.14575983361360589</v>
      </c>
      <c r="V39" s="7">
        <f t="shared" si="40"/>
        <v>0.83317013678955576</v>
      </c>
      <c r="W39" s="7">
        <f t="shared" si="40"/>
        <v>0.16682986321044424</v>
      </c>
      <c r="X39" s="6">
        <f t="shared" si="40"/>
        <v>0.854240166386394</v>
      </c>
    </row>
    <row r="40" spans="1:24" x14ac:dyDescent="0.25">
      <c r="A40" s="1">
        <v>41478</v>
      </c>
      <c r="B40" s="2" t="s">
        <v>5</v>
      </c>
      <c r="C40" s="2" t="s">
        <v>6</v>
      </c>
      <c r="D40" s="2" t="s">
        <v>14</v>
      </c>
      <c r="E40" s="18">
        <v>1.3191999999999999</v>
      </c>
      <c r="F40">
        <v>2.6876000000000002</v>
      </c>
      <c r="G40">
        <v>8.9700000000000006</v>
      </c>
      <c r="H40">
        <v>4.5199999999999996</v>
      </c>
      <c r="I40">
        <f t="shared" si="29"/>
        <v>1.3684000000000003</v>
      </c>
      <c r="J40">
        <f t="shared" si="30"/>
        <v>3.0816000000000008</v>
      </c>
      <c r="L40">
        <f t="shared" si="31"/>
        <v>0.50390189520624296</v>
      </c>
      <c r="M40">
        <f t="shared" si="32"/>
        <v>0.15255295429208474</v>
      </c>
      <c r="N40">
        <f t="shared" si="33"/>
        <v>0.34354515050167228</v>
      </c>
      <c r="O40">
        <f t="shared" si="34"/>
        <v>0.59461166070300986</v>
      </c>
      <c r="P40">
        <f t="shared" si="35"/>
        <v>0.4053883392969902</v>
      </c>
      <c r="Q40">
        <f t="shared" si="36"/>
        <v>0.65645484949832766</v>
      </c>
      <c r="R40" s="6" t="s">
        <v>47</v>
      </c>
      <c r="S40" s="6">
        <f t="shared" ref="S40:X40" si="41">STDEV(L38:L40)/SQRT(3)</f>
        <v>0.14479917214644547</v>
      </c>
      <c r="T40" s="6">
        <f t="shared" si="41"/>
        <v>4.5992852656318486E-2</v>
      </c>
      <c r="U40" s="6">
        <f t="shared" si="41"/>
        <v>9.8929124264710899E-2</v>
      </c>
      <c r="V40" s="7">
        <f t="shared" si="41"/>
        <v>0.11930735999413031</v>
      </c>
      <c r="W40" s="7">
        <f t="shared" si="41"/>
        <v>0.11930735999413028</v>
      </c>
      <c r="X40" s="6">
        <f t="shared" si="41"/>
        <v>9.8929124264711218E-2</v>
      </c>
    </row>
    <row r="41" spans="1:24" x14ac:dyDescent="0.25">
      <c r="A41" s="1">
        <v>41478</v>
      </c>
      <c r="B41" s="2" t="s">
        <v>34</v>
      </c>
      <c r="C41" s="2" t="s">
        <v>7</v>
      </c>
      <c r="D41" s="2" t="s">
        <v>28</v>
      </c>
      <c r="E41" s="18">
        <v>1.3178000000000001</v>
      </c>
      <c r="F41">
        <v>3.7149000000000001</v>
      </c>
      <c r="G41">
        <v>17.09</v>
      </c>
      <c r="H41">
        <v>9.07</v>
      </c>
      <c r="I41">
        <f t="shared" si="29"/>
        <v>2.3971</v>
      </c>
      <c r="J41">
        <f t="shared" si="30"/>
        <v>5.6228999999999996</v>
      </c>
      <c r="L41">
        <f t="shared" si="31"/>
        <v>0.53071971913399651</v>
      </c>
      <c r="M41">
        <f t="shared" si="32"/>
        <v>0.14026331187829141</v>
      </c>
      <c r="N41">
        <f t="shared" si="33"/>
        <v>0.3290169689877121</v>
      </c>
      <c r="O41">
        <f t="shared" si="34"/>
        <v>0.61730495681587705</v>
      </c>
      <c r="P41">
        <f t="shared" si="35"/>
        <v>0.3826950431841229</v>
      </c>
      <c r="Q41">
        <f t="shared" si="36"/>
        <v>0.67098303101228796</v>
      </c>
    </row>
    <row r="42" spans="1:24" x14ac:dyDescent="0.25">
      <c r="A42" s="1">
        <v>41478</v>
      </c>
      <c r="B42" s="2" t="s">
        <v>34</v>
      </c>
      <c r="C42" s="2" t="s">
        <v>8</v>
      </c>
      <c r="D42" s="2" t="s">
        <v>30</v>
      </c>
      <c r="E42" s="18">
        <v>1.3586</v>
      </c>
      <c r="F42">
        <v>2.9281000000000001</v>
      </c>
      <c r="G42">
        <v>24.2</v>
      </c>
      <c r="H42">
        <v>17.829999999999998</v>
      </c>
      <c r="I42">
        <f t="shared" si="29"/>
        <v>1.5695000000000001</v>
      </c>
      <c r="J42">
        <f t="shared" si="30"/>
        <v>4.8005000000000013</v>
      </c>
      <c r="L42">
        <f t="shared" si="31"/>
        <v>0.73677685950413219</v>
      </c>
      <c r="M42">
        <f t="shared" si="32"/>
        <v>6.485537190082645E-2</v>
      </c>
      <c r="N42">
        <f t="shared" si="33"/>
        <v>0.19836776859504138</v>
      </c>
      <c r="O42">
        <f t="shared" si="34"/>
        <v>0.78787477077395551</v>
      </c>
      <c r="P42">
        <f t="shared" si="35"/>
        <v>0.21212522922604457</v>
      </c>
      <c r="Q42">
        <f t="shared" si="36"/>
        <v>0.80163223140495865</v>
      </c>
      <c r="R42" s="6" t="s">
        <v>46</v>
      </c>
      <c r="S42" s="6">
        <f t="shared" ref="S42:X42" si="42">AVERAGE(L41:L43)</f>
        <v>0.62057230927512175</v>
      </c>
      <c r="T42" s="6">
        <f t="shared" si="42"/>
        <v>0.12070080950373564</v>
      </c>
      <c r="U42" s="6">
        <f t="shared" si="42"/>
        <v>0.25872688122114257</v>
      </c>
      <c r="V42" s="7">
        <f t="shared" si="42"/>
        <v>0.7033512857365144</v>
      </c>
      <c r="W42" s="7">
        <f t="shared" si="42"/>
        <v>0.29664871426348555</v>
      </c>
      <c r="X42" s="6">
        <f t="shared" si="42"/>
        <v>0.74127311877885749</v>
      </c>
    </row>
    <row r="43" spans="1:24" x14ac:dyDescent="0.25">
      <c r="A43" s="1">
        <v>41478</v>
      </c>
      <c r="B43" s="2" t="s">
        <v>34</v>
      </c>
      <c r="C43" s="2" t="s">
        <v>6</v>
      </c>
      <c r="D43" s="2" t="s">
        <v>29</v>
      </c>
      <c r="E43" s="18">
        <v>1.3554999999999999</v>
      </c>
      <c r="F43">
        <v>3.9630000000000001</v>
      </c>
      <c r="G43">
        <v>16.61</v>
      </c>
      <c r="H43">
        <v>9.8699999999999992</v>
      </c>
      <c r="I43">
        <f t="shared" si="29"/>
        <v>2.6074999999999999</v>
      </c>
      <c r="J43">
        <f t="shared" si="30"/>
        <v>4.1325000000000003</v>
      </c>
      <c r="L43">
        <f t="shared" si="31"/>
        <v>0.59422034918723654</v>
      </c>
      <c r="M43">
        <f t="shared" si="32"/>
        <v>0.15698374473208909</v>
      </c>
      <c r="N43">
        <f t="shared" si="33"/>
        <v>0.24879590608067431</v>
      </c>
      <c r="O43">
        <f t="shared" si="34"/>
        <v>0.70487412961971074</v>
      </c>
      <c r="P43">
        <f t="shared" si="35"/>
        <v>0.29512587038028926</v>
      </c>
      <c r="Q43">
        <f t="shared" si="36"/>
        <v>0.75120409391932563</v>
      </c>
      <c r="R43" s="6" t="s">
        <v>47</v>
      </c>
      <c r="S43" s="6">
        <f t="shared" ref="S43:X43" si="43">STDEV(L41:L43)/SQRT(3)</f>
        <v>6.0925379563130447E-2</v>
      </c>
      <c r="T43" s="6">
        <f t="shared" si="43"/>
        <v>2.8336830536129187E-2</v>
      </c>
      <c r="U43" s="6">
        <f t="shared" si="43"/>
        <v>3.8040643138804127E-2</v>
      </c>
      <c r="V43" s="7">
        <f t="shared" si="43"/>
        <v>4.9245150856176749E-2</v>
      </c>
      <c r="W43" s="7">
        <f t="shared" si="43"/>
        <v>4.9245150856176735E-2</v>
      </c>
      <c r="X43" s="6">
        <f t="shared" si="43"/>
        <v>3.8040643138803988E-2</v>
      </c>
    </row>
    <row r="44" spans="1:24" x14ac:dyDescent="0.25">
      <c r="A44" s="1">
        <v>41478</v>
      </c>
      <c r="B44" s="2" t="s">
        <v>9</v>
      </c>
      <c r="C44" s="2" t="s">
        <v>7</v>
      </c>
      <c r="D44" s="2" t="s">
        <v>23</v>
      </c>
      <c r="E44" s="18">
        <v>1.3030999999999999</v>
      </c>
      <c r="F44">
        <v>1.5296000000000001</v>
      </c>
      <c r="G44">
        <v>21.4</v>
      </c>
      <c r="H44">
        <v>19.8</v>
      </c>
      <c r="I44">
        <f t="shared" si="29"/>
        <v>0.22650000000000015</v>
      </c>
      <c r="J44">
        <f t="shared" si="30"/>
        <v>1.3734999999999977</v>
      </c>
      <c r="L44">
        <f t="shared" si="31"/>
        <v>0.92523364485981319</v>
      </c>
      <c r="M44">
        <f t="shared" si="32"/>
        <v>1.0584112149532717E-2</v>
      </c>
      <c r="N44">
        <f t="shared" si="33"/>
        <v>6.4182242990654101E-2</v>
      </c>
      <c r="O44">
        <f t="shared" si="34"/>
        <v>0.93513117812359803</v>
      </c>
      <c r="P44">
        <f t="shared" si="35"/>
        <v>6.4868821876402014E-2</v>
      </c>
      <c r="Q44">
        <f t="shared" si="36"/>
        <v>0.93581775700934589</v>
      </c>
    </row>
    <row r="45" spans="1:24" x14ac:dyDescent="0.25">
      <c r="A45" s="1">
        <v>41478</v>
      </c>
      <c r="B45" s="2" t="s">
        <v>9</v>
      </c>
      <c r="C45" s="2" t="s">
        <v>8</v>
      </c>
      <c r="D45" s="2" t="s">
        <v>21</v>
      </c>
      <c r="E45" s="18">
        <v>1.3062</v>
      </c>
      <c r="F45">
        <v>1.7703</v>
      </c>
      <c r="G45">
        <v>25.54</v>
      </c>
      <c r="H45">
        <v>24.16</v>
      </c>
      <c r="I45">
        <f t="shared" si="29"/>
        <v>0.46409999999999996</v>
      </c>
      <c r="J45">
        <f t="shared" si="30"/>
        <v>0.91589999999999905</v>
      </c>
      <c r="L45">
        <f t="shared" si="31"/>
        <v>0.94596711041503523</v>
      </c>
      <c r="M45">
        <f t="shared" si="32"/>
        <v>1.8171495693030539E-2</v>
      </c>
      <c r="N45">
        <f t="shared" si="33"/>
        <v>3.5861393891934185E-2</v>
      </c>
      <c r="O45">
        <f t="shared" si="34"/>
        <v>0.96347489023325183</v>
      </c>
      <c r="P45">
        <f t="shared" si="35"/>
        <v>3.6525109766748116E-2</v>
      </c>
      <c r="Q45">
        <f t="shared" si="36"/>
        <v>0.96413860610806579</v>
      </c>
      <c r="R45" s="6" t="s">
        <v>46</v>
      </c>
      <c r="S45" s="6">
        <f t="shared" ref="S45:X45" si="44">AVERAGE(L44:L46)</f>
        <v>0.93122407440028721</v>
      </c>
      <c r="T45" s="6">
        <f t="shared" si="44"/>
        <v>1.9391053329129382E-2</v>
      </c>
      <c r="U45" s="6">
        <f t="shared" si="44"/>
        <v>4.9384872270583378E-2</v>
      </c>
      <c r="V45" s="7">
        <f t="shared" si="44"/>
        <v>0.9496789614576896</v>
      </c>
      <c r="W45" s="7">
        <f t="shared" si="44"/>
        <v>5.0321038542310424E-2</v>
      </c>
      <c r="X45" s="6">
        <f t="shared" si="44"/>
        <v>0.9506151277294167</v>
      </c>
    </row>
    <row r="46" spans="1:24" x14ac:dyDescent="0.25">
      <c r="A46" s="1">
        <v>41478</v>
      </c>
      <c r="B46" s="2" t="s">
        <v>9</v>
      </c>
      <c r="C46" s="2" t="s">
        <v>6</v>
      </c>
      <c r="D46" s="2" t="s">
        <v>11</v>
      </c>
      <c r="E46" s="18">
        <v>1.3495999999999999</v>
      </c>
      <c r="F46">
        <v>2.0971000000000002</v>
      </c>
      <c r="G46">
        <v>25.41</v>
      </c>
      <c r="H46">
        <v>23.439999999999998</v>
      </c>
      <c r="I46">
        <f t="shared" si="29"/>
        <v>0.74750000000000028</v>
      </c>
      <c r="J46">
        <f t="shared" si="30"/>
        <v>1.2225000000000021</v>
      </c>
      <c r="L46">
        <f t="shared" si="31"/>
        <v>0.92247146792601331</v>
      </c>
      <c r="M46">
        <f t="shared" si="32"/>
        <v>2.9417552144824884E-2</v>
      </c>
      <c r="N46">
        <f t="shared" si="33"/>
        <v>4.8110979929161829E-2</v>
      </c>
      <c r="O46">
        <f t="shared" si="34"/>
        <v>0.95043081601621882</v>
      </c>
      <c r="P46">
        <f t="shared" si="35"/>
        <v>4.9569183983781129E-2</v>
      </c>
      <c r="Q46">
        <f t="shared" si="36"/>
        <v>0.9518890200708382</v>
      </c>
      <c r="R46" s="6" t="s">
        <v>47</v>
      </c>
      <c r="S46" s="6">
        <f t="shared" ref="S46:X46" si="45">STDEV(L44:L46)/SQRT(3)</f>
        <v>7.4145181581480434E-3</v>
      </c>
      <c r="T46" s="6">
        <f t="shared" si="45"/>
        <v>5.47083497999141E-3</v>
      </c>
      <c r="U46" s="6">
        <f t="shared" si="45"/>
        <v>8.2002992768813905E-3</v>
      </c>
      <c r="V46" s="7">
        <f t="shared" si="45"/>
        <v>8.190756334564387E-3</v>
      </c>
      <c r="W46" s="7">
        <f t="shared" si="45"/>
        <v>8.1907563345644113E-3</v>
      </c>
      <c r="X46" s="6">
        <f t="shared" si="45"/>
        <v>8.2002992768814113E-3</v>
      </c>
    </row>
    <row r="47" spans="1:24" x14ac:dyDescent="0.25">
      <c r="A47" s="1">
        <v>41505</v>
      </c>
      <c r="B47" s="2" t="s">
        <v>78</v>
      </c>
      <c r="C47" s="2" t="s">
        <v>7</v>
      </c>
      <c r="D47" s="2" t="s">
        <v>26</v>
      </c>
      <c r="E47" s="18">
        <v>1.3209</v>
      </c>
      <c r="F47">
        <v>2.5122</v>
      </c>
      <c r="G47">
        <v>24.93</v>
      </c>
      <c r="H47">
        <v>21.34</v>
      </c>
      <c r="I47">
        <f t="shared" si="29"/>
        <v>1.1913</v>
      </c>
      <c r="J47">
        <f t="shared" si="30"/>
        <v>2.3986999999999998</v>
      </c>
      <c r="L47">
        <f t="shared" si="31"/>
        <v>0.85599679101484161</v>
      </c>
      <c r="M47">
        <f t="shared" si="32"/>
        <v>4.7785800240673887E-2</v>
      </c>
      <c r="N47">
        <f t="shared" si="33"/>
        <v>9.6217408744484548E-2</v>
      </c>
      <c r="O47">
        <f t="shared" si="34"/>
        <v>0.89895402865363305</v>
      </c>
      <c r="P47">
        <f t="shared" si="35"/>
        <v>0.10104597134636689</v>
      </c>
      <c r="Q47">
        <f t="shared" si="36"/>
        <v>0.90378259125551552</v>
      </c>
    </row>
    <row r="48" spans="1:24" x14ac:dyDescent="0.25">
      <c r="A48" s="1">
        <v>41505</v>
      </c>
      <c r="B48" s="2" t="s">
        <v>78</v>
      </c>
      <c r="C48" s="2" t="s">
        <v>8</v>
      </c>
      <c r="D48" s="2" t="s">
        <v>31</v>
      </c>
      <c r="E48" s="18">
        <v>1.3134999999999999</v>
      </c>
      <c r="F48">
        <v>2.7787000000000002</v>
      </c>
      <c r="G48">
        <v>25.76</v>
      </c>
      <c r="H48">
        <v>19.989999999999998</v>
      </c>
      <c r="I48">
        <f t="shared" si="29"/>
        <v>1.4652000000000003</v>
      </c>
      <c r="J48">
        <f t="shared" si="30"/>
        <v>4.3048000000000028</v>
      </c>
      <c r="L48">
        <f t="shared" si="31"/>
        <v>0.77600931677018625</v>
      </c>
      <c r="M48">
        <f t="shared" si="32"/>
        <v>5.6878881987577644E-2</v>
      </c>
      <c r="N48">
        <f t="shared" si="33"/>
        <v>0.16711180124223612</v>
      </c>
      <c r="O48">
        <f t="shared" si="34"/>
        <v>0.82280981938521813</v>
      </c>
      <c r="P48">
        <f t="shared" si="35"/>
        <v>0.17719018061478187</v>
      </c>
      <c r="Q48">
        <f t="shared" si="36"/>
        <v>0.83288819875776388</v>
      </c>
      <c r="R48" s="6" t="s">
        <v>46</v>
      </c>
      <c r="S48" s="6">
        <f t="shared" ref="S48:X48" si="46">AVERAGE(L47:L49)</f>
        <v>0.84956835389295582</v>
      </c>
      <c r="T48" s="6">
        <f t="shared" si="46"/>
        <v>4.5526223018354288E-2</v>
      </c>
      <c r="U48" s="6">
        <f t="shared" si="46"/>
        <v>0.1049054230886899</v>
      </c>
      <c r="V48" s="7">
        <f t="shared" si="46"/>
        <v>0.88956091986746266</v>
      </c>
      <c r="W48" s="7">
        <f t="shared" si="46"/>
        <v>0.1104390801325373</v>
      </c>
      <c r="X48" s="6">
        <f t="shared" si="46"/>
        <v>0.89509457691131011</v>
      </c>
    </row>
    <row r="49" spans="1:24" x14ac:dyDescent="0.25">
      <c r="A49" s="1">
        <v>41505</v>
      </c>
      <c r="B49" s="2" t="s">
        <v>78</v>
      </c>
      <c r="C49" s="2" t="s">
        <v>6</v>
      </c>
      <c r="D49" s="2" t="s">
        <v>27</v>
      </c>
      <c r="E49" s="18">
        <v>1.3137000000000001</v>
      </c>
      <c r="F49">
        <v>2.1374</v>
      </c>
      <c r="G49">
        <v>25.81</v>
      </c>
      <c r="H49">
        <v>23.66</v>
      </c>
      <c r="I49">
        <f t="shared" si="29"/>
        <v>0.82369999999999988</v>
      </c>
      <c r="J49">
        <f t="shared" si="30"/>
        <v>1.3262999999999987</v>
      </c>
      <c r="L49">
        <f t="shared" si="31"/>
        <v>0.9166989538938396</v>
      </c>
      <c r="M49">
        <f t="shared" si="32"/>
        <v>3.1913986826811312E-2</v>
      </c>
      <c r="N49">
        <f t="shared" si="33"/>
        <v>5.1387059279349043E-2</v>
      </c>
      <c r="O49">
        <f t="shared" si="34"/>
        <v>0.9469189115635368</v>
      </c>
      <c r="P49">
        <f t="shared" si="35"/>
        <v>5.3081088436463128E-2</v>
      </c>
      <c r="Q49">
        <f t="shared" si="36"/>
        <v>0.94861294072065094</v>
      </c>
      <c r="R49" s="6" t="s">
        <v>47</v>
      </c>
      <c r="S49" s="6">
        <f t="shared" ref="S49:X49" si="47">STDEV(L47:L49)/SQRT(3)</f>
        <v>4.0740590330237997E-2</v>
      </c>
      <c r="T49" s="6">
        <f t="shared" si="47"/>
        <v>7.2947644356468047E-3</v>
      </c>
      <c r="U49" s="6">
        <f t="shared" si="47"/>
        <v>3.3688104579747621E-2</v>
      </c>
      <c r="V49" s="7">
        <f t="shared" si="47"/>
        <v>3.6133731054852444E-2</v>
      </c>
      <c r="W49" s="7">
        <f t="shared" si="47"/>
        <v>3.6133731054852444E-2</v>
      </c>
      <c r="X49" s="6">
        <f t="shared" si="47"/>
        <v>3.3688104579747621E-2</v>
      </c>
    </row>
    <row r="50" spans="1:24" x14ac:dyDescent="0.25">
      <c r="A50" s="1">
        <v>41505</v>
      </c>
      <c r="B50" s="2" t="s">
        <v>79</v>
      </c>
      <c r="C50" s="2" t="s">
        <v>7</v>
      </c>
      <c r="D50" s="2" t="s">
        <v>12</v>
      </c>
      <c r="E50" s="18">
        <v>1.3124</v>
      </c>
      <c r="F50">
        <v>2.3965000000000001</v>
      </c>
      <c r="G50">
        <v>25.28</v>
      </c>
      <c r="H50">
        <v>23.32</v>
      </c>
      <c r="I50">
        <f t="shared" si="29"/>
        <v>1.0841000000000001</v>
      </c>
      <c r="J50">
        <f t="shared" si="30"/>
        <v>0.87590000000000079</v>
      </c>
      <c r="L50">
        <f t="shared" si="31"/>
        <v>0.92246835443037967</v>
      </c>
      <c r="M50">
        <f t="shared" si="32"/>
        <v>4.2883702531645571E-2</v>
      </c>
      <c r="N50">
        <f t="shared" si="33"/>
        <v>3.4647943037974714E-2</v>
      </c>
      <c r="O50">
        <f t="shared" si="34"/>
        <v>0.96379965200715823</v>
      </c>
      <c r="P50">
        <f t="shared" si="35"/>
        <v>3.6200347992841796E-2</v>
      </c>
      <c r="Q50">
        <f t="shared" si="36"/>
        <v>0.9653520569620252</v>
      </c>
    </row>
    <row r="51" spans="1:24" x14ac:dyDescent="0.25">
      <c r="A51" s="1">
        <v>41505</v>
      </c>
      <c r="B51" s="2" t="s">
        <v>79</v>
      </c>
      <c r="C51" s="2" t="s">
        <v>8</v>
      </c>
      <c r="D51" s="2" t="s">
        <v>15</v>
      </c>
      <c r="E51" s="18">
        <v>1.3555999999999999</v>
      </c>
      <c r="F51">
        <v>1.7021999999999999</v>
      </c>
      <c r="G51">
        <v>25.39</v>
      </c>
      <c r="H51">
        <v>24.25</v>
      </c>
      <c r="I51">
        <f t="shared" si="29"/>
        <v>0.34660000000000002</v>
      </c>
      <c r="J51">
        <f t="shared" si="30"/>
        <v>0.79340000000000055</v>
      </c>
      <c r="L51">
        <f t="shared" si="31"/>
        <v>0.95510043324143357</v>
      </c>
      <c r="M51">
        <f t="shared" si="32"/>
        <v>1.3651043717999212E-2</v>
      </c>
      <c r="N51">
        <f t="shared" si="33"/>
        <v>3.1248523040567175E-2</v>
      </c>
      <c r="O51">
        <f t="shared" si="34"/>
        <v>0.96831899821909162</v>
      </c>
      <c r="P51">
        <f t="shared" si="35"/>
        <v>3.1681001780908366E-2</v>
      </c>
      <c r="Q51">
        <f t="shared" si="36"/>
        <v>0.96875147695943276</v>
      </c>
      <c r="R51" s="6" t="s">
        <v>46</v>
      </c>
      <c r="S51" s="6">
        <f t="shared" ref="S51:X51" si="48">AVERAGE(L50:L52)</f>
        <v>0.92946977394768737</v>
      </c>
      <c r="T51" s="6">
        <f t="shared" si="48"/>
        <v>2.746366377999419E-2</v>
      </c>
      <c r="U51" s="6">
        <f t="shared" si="48"/>
        <v>4.30665622723184E-2</v>
      </c>
      <c r="V51" s="7">
        <f t="shared" si="48"/>
        <v>0.95571173383701347</v>
      </c>
      <c r="W51" s="7">
        <f t="shared" si="48"/>
        <v>4.4288266162986444E-2</v>
      </c>
      <c r="X51" s="6">
        <f t="shared" si="48"/>
        <v>0.95693343772768158</v>
      </c>
    </row>
    <row r="52" spans="1:24" x14ac:dyDescent="0.25">
      <c r="A52" s="1">
        <v>41505</v>
      </c>
      <c r="B52" s="2" t="s">
        <v>79</v>
      </c>
      <c r="C52" s="2" t="s">
        <v>6</v>
      </c>
      <c r="D52" s="2" t="s">
        <v>16</v>
      </c>
      <c r="E52" s="18">
        <v>1.325</v>
      </c>
      <c r="F52">
        <v>1.9833000000000001</v>
      </c>
      <c r="G52">
        <v>25.46</v>
      </c>
      <c r="H52">
        <v>23.189999999999998</v>
      </c>
      <c r="I52">
        <f t="shared" si="29"/>
        <v>0.65830000000000011</v>
      </c>
      <c r="J52">
        <f t="shared" si="30"/>
        <v>1.611700000000003</v>
      </c>
      <c r="L52">
        <f t="shared" si="31"/>
        <v>0.91084053417124888</v>
      </c>
      <c r="M52">
        <f t="shared" si="32"/>
        <v>2.5856245090337789E-2</v>
      </c>
      <c r="N52">
        <f t="shared" si="33"/>
        <v>6.330322073841331E-2</v>
      </c>
      <c r="O52">
        <f t="shared" si="34"/>
        <v>0.93501655128479089</v>
      </c>
      <c r="P52">
        <f t="shared" si="35"/>
        <v>6.4983448715209155E-2</v>
      </c>
      <c r="Q52">
        <f t="shared" si="36"/>
        <v>0.93669677926158668</v>
      </c>
      <c r="R52" s="6" t="s">
        <v>47</v>
      </c>
      <c r="S52" s="6">
        <f t="shared" ref="S52:X52" si="49">STDEV(L50:L52)/SQRT(3)</f>
        <v>1.3247635925813793E-2</v>
      </c>
      <c r="T52" s="6">
        <f t="shared" si="49"/>
        <v>8.4769281279965403E-3</v>
      </c>
      <c r="U52" s="6">
        <f t="shared" si="49"/>
        <v>1.0165804993288716E-2</v>
      </c>
      <c r="V52" s="7">
        <f t="shared" si="49"/>
        <v>1.0429510346419211E-2</v>
      </c>
      <c r="W52" s="7">
        <f t="shared" si="49"/>
        <v>1.0429510346419224E-2</v>
      </c>
      <c r="X52" s="6">
        <f t="shared" si="49"/>
        <v>1.01658049932887E-2</v>
      </c>
    </row>
    <row r="53" spans="1:24" x14ac:dyDescent="0.25">
      <c r="A53" s="1">
        <v>41505</v>
      </c>
      <c r="B53" s="2" t="s">
        <v>76</v>
      </c>
      <c r="C53" s="2" t="s">
        <v>7</v>
      </c>
      <c r="D53" s="2" t="s">
        <v>17</v>
      </c>
      <c r="E53" s="2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24" x14ac:dyDescent="0.25">
      <c r="A54" s="1">
        <v>41505</v>
      </c>
      <c r="B54" s="2" t="s">
        <v>76</v>
      </c>
      <c r="C54" s="2" t="s">
        <v>8</v>
      </c>
      <c r="D54" s="2" t="s">
        <v>18</v>
      </c>
      <c r="E54" s="18">
        <v>1.3081</v>
      </c>
      <c r="F54">
        <v>1.3243</v>
      </c>
      <c r="G54">
        <v>25.06</v>
      </c>
      <c r="H54">
        <v>24.81</v>
      </c>
      <c r="I54">
        <f t="shared" ref="I54:I59" si="50">F54-E54</f>
        <v>1.6199999999999992E-2</v>
      </c>
      <c r="J54">
        <f t="shared" ref="J54:J59" si="51">G54-H54-I54</f>
        <v>0.23380000000000001</v>
      </c>
      <c r="L54">
        <f t="shared" ref="L54:L59" si="52">H54/G54</f>
        <v>0.99002394253790904</v>
      </c>
      <c r="M54">
        <f t="shared" ref="M54:M59" si="53">I54/G54</f>
        <v>6.4644852354349533E-4</v>
      </c>
      <c r="N54">
        <f t="shared" ref="N54:N59" si="54">J54/G54</f>
        <v>9.3296089385474876E-3</v>
      </c>
      <c r="O54">
        <f t="shared" ref="O54:O59" si="55">H54/(G54-I54)</f>
        <v>0.99066435604820358</v>
      </c>
      <c r="P54">
        <f t="shared" ref="P54:P59" si="56">J54/(G54-I54)</f>
        <v>9.3356439517964535E-3</v>
      </c>
      <c r="Q54">
        <f t="shared" ref="Q54:Q59" si="57">L54+M54</f>
        <v>0.99067039106145249</v>
      </c>
      <c r="R54" s="6" t="s">
        <v>46</v>
      </c>
      <c r="S54" s="6">
        <f t="shared" ref="S54:X54" si="58">AVERAGE(L54:L55)</f>
        <v>0.98345241014042784</v>
      </c>
      <c r="T54" s="6">
        <f t="shared" si="58"/>
        <v>2.4196192460977659E-3</v>
      </c>
      <c r="U54" s="6">
        <f t="shared" si="58"/>
        <v>1.4127970613474369E-2</v>
      </c>
      <c r="V54" s="7">
        <f t="shared" si="58"/>
        <v>0.98582916775376772</v>
      </c>
      <c r="W54" s="7">
        <f t="shared" si="58"/>
        <v>1.4170832246232307E-2</v>
      </c>
      <c r="X54" s="6">
        <f t="shared" si="58"/>
        <v>0.98587202938652563</v>
      </c>
    </row>
    <row r="55" spans="1:24" x14ac:dyDescent="0.25">
      <c r="A55" s="1">
        <v>41505</v>
      </c>
      <c r="B55" s="2" t="s">
        <v>76</v>
      </c>
      <c r="C55" s="2" t="s">
        <v>6</v>
      </c>
      <c r="D55" s="2" t="s">
        <v>13</v>
      </c>
      <c r="E55" s="18">
        <v>1.3037000000000001</v>
      </c>
      <c r="F55">
        <v>1.4107000000000001</v>
      </c>
      <c r="G55">
        <v>25.52</v>
      </c>
      <c r="H55">
        <v>24.93</v>
      </c>
      <c r="I55">
        <f t="shared" si="50"/>
        <v>0.10699999999999998</v>
      </c>
      <c r="J55">
        <f t="shared" si="51"/>
        <v>0.48299999999999987</v>
      </c>
      <c r="L55">
        <f t="shared" si="52"/>
        <v>0.97688087774294674</v>
      </c>
      <c r="M55">
        <f t="shared" si="53"/>
        <v>4.1927899686520368E-3</v>
      </c>
      <c r="N55">
        <f t="shared" si="54"/>
        <v>1.8926332288401248E-2</v>
      </c>
      <c r="O55">
        <f t="shared" si="55"/>
        <v>0.98099397945933187</v>
      </c>
      <c r="P55">
        <f t="shared" si="56"/>
        <v>1.9006020540668158E-2</v>
      </c>
      <c r="Q55">
        <f t="shared" si="57"/>
        <v>0.98107366771159876</v>
      </c>
      <c r="R55" s="6" t="s">
        <v>47</v>
      </c>
      <c r="S55" s="6">
        <f t="shared" ref="S55:X55" si="59">STDEV(L54:L55)/SQRT(2)</f>
        <v>6.5715323974811493E-3</v>
      </c>
      <c r="T55" s="6">
        <f t="shared" si="59"/>
        <v>1.7731707225542711E-3</v>
      </c>
      <c r="U55" s="6">
        <f t="shared" si="59"/>
        <v>4.7983616749268784E-3</v>
      </c>
      <c r="V55" s="7">
        <f t="shared" si="59"/>
        <v>4.8351882944358548E-3</v>
      </c>
      <c r="W55" s="7">
        <f t="shared" si="59"/>
        <v>4.8351882944358505E-3</v>
      </c>
      <c r="X55" s="6">
        <f t="shared" si="59"/>
        <v>4.7983616749268654E-3</v>
      </c>
    </row>
    <row r="56" spans="1:24" x14ac:dyDescent="0.25">
      <c r="A56" s="1">
        <v>41505</v>
      </c>
      <c r="B56" s="2" t="s">
        <v>77</v>
      </c>
      <c r="C56" s="2" t="s">
        <v>7</v>
      </c>
      <c r="D56" s="2" t="s">
        <v>22</v>
      </c>
      <c r="E56" s="18">
        <v>1.3216000000000001</v>
      </c>
      <c r="F56">
        <v>1.5203</v>
      </c>
      <c r="G56">
        <v>25.86</v>
      </c>
      <c r="H56">
        <v>25.19</v>
      </c>
      <c r="I56">
        <f t="shared" si="50"/>
        <v>0.19869999999999988</v>
      </c>
      <c r="J56">
        <f t="shared" si="51"/>
        <v>0.47129999999999828</v>
      </c>
      <c r="L56">
        <f t="shared" si="52"/>
        <v>0.97409126063418416</v>
      </c>
      <c r="M56">
        <f t="shared" si="53"/>
        <v>7.683681361175556E-3</v>
      </c>
      <c r="N56">
        <f t="shared" si="54"/>
        <v>1.8225058004640304E-2</v>
      </c>
      <c r="O56">
        <f t="shared" si="55"/>
        <v>0.98163382213683648</v>
      </c>
      <c r="P56">
        <f t="shared" si="56"/>
        <v>1.8366177863163528E-2</v>
      </c>
      <c r="Q56">
        <f t="shared" si="57"/>
        <v>0.98177494199535975</v>
      </c>
    </row>
    <row r="57" spans="1:24" x14ac:dyDescent="0.25">
      <c r="A57" s="1">
        <v>41505</v>
      </c>
      <c r="B57" s="2" t="s">
        <v>77</v>
      </c>
      <c r="C57" s="2" t="s">
        <v>8</v>
      </c>
      <c r="D57" s="2" t="s">
        <v>25</v>
      </c>
      <c r="E57" s="18">
        <v>1.3026</v>
      </c>
      <c r="F57">
        <v>1.4748000000000001</v>
      </c>
      <c r="G57">
        <v>25.37</v>
      </c>
      <c r="H57">
        <v>24.91</v>
      </c>
      <c r="I57">
        <f t="shared" si="50"/>
        <v>0.17220000000000013</v>
      </c>
      <c r="J57">
        <f t="shared" si="51"/>
        <v>0.28780000000000072</v>
      </c>
      <c r="L57">
        <f t="shared" si="52"/>
        <v>0.98186834844304294</v>
      </c>
      <c r="M57">
        <f t="shared" si="53"/>
        <v>6.7875443437130515E-3</v>
      </c>
      <c r="N57">
        <f t="shared" si="54"/>
        <v>1.1344107213244017E-2</v>
      </c>
      <c r="O57">
        <f t="shared" si="55"/>
        <v>0.98857836795275777</v>
      </c>
      <c r="P57">
        <f t="shared" si="56"/>
        <v>1.1421632047242248E-2</v>
      </c>
      <c r="Q57">
        <f t="shared" si="57"/>
        <v>0.98865589278675603</v>
      </c>
      <c r="R57" s="6" t="s">
        <v>46</v>
      </c>
      <c r="S57" s="6">
        <f t="shared" ref="S57:X57" si="60">AVERAGE(L56:L58)</f>
        <v>0.98011153635907566</v>
      </c>
      <c r="T57" s="6">
        <f t="shared" si="60"/>
        <v>6.5229606516295337E-3</v>
      </c>
      <c r="U57" s="6">
        <f t="shared" si="60"/>
        <v>1.3365502989294805E-2</v>
      </c>
      <c r="V57" s="7">
        <f t="shared" si="60"/>
        <v>0.98654363553121616</v>
      </c>
      <c r="W57" s="7">
        <f t="shared" si="60"/>
        <v>1.3456364468784001E-2</v>
      </c>
      <c r="X57" s="6">
        <f t="shared" si="60"/>
        <v>0.98663449701070516</v>
      </c>
    </row>
    <row r="58" spans="1:24" x14ac:dyDescent="0.25">
      <c r="A58" s="1">
        <v>41505</v>
      </c>
      <c r="B58" s="2" t="s">
        <v>77</v>
      </c>
      <c r="C58" s="2" t="s">
        <v>6</v>
      </c>
      <c r="D58" s="2" t="s">
        <v>24</v>
      </c>
      <c r="E58" s="18">
        <v>1.3459000000000001</v>
      </c>
      <c r="F58">
        <v>1.4763999999999999</v>
      </c>
      <c r="G58">
        <v>25.6</v>
      </c>
      <c r="H58">
        <v>25.2</v>
      </c>
      <c r="I58">
        <f t="shared" si="50"/>
        <v>0.13049999999999984</v>
      </c>
      <c r="J58">
        <f t="shared" si="51"/>
        <v>0.26950000000000229</v>
      </c>
      <c r="L58">
        <f t="shared" si="52"/>
        <v>0.98437499999999989</v>
      </c>
      <c r="M58">
        <f t="shared" si="53"/>
        <v>5.0976562499999937E-3</v>
      </c>
      <c r="N58">
        <f t="shared" si="54"/>
        <v>1.052734375000009E-2</v>
      </c>
      <c r="O58">
        <f t="shared" si="55"/>
        <v>0.98941871650405389</v>
      </c>
      <c r="P58">
        <f t="shared" si="56"/>
        <v>1.0581283495946222E-2</v>
      </c>
      <c r="Q58">
        <f t="shared" si="57"/>
        <v>0.98947265624999992</v>
      </c>
      <c r="R58" s="6" t="s">
        <v>47</v>
      </c>
      <c r="S58" s="6">
        <f t="shared" ref="S58:X58" si="61">STDEV(L56:L58)/SQRT(3)</f>
        <v>3.0958905751435014E-3</v>
      </c>
      <c r="T58" s="6">
        <f t="shared" si="61"/>
        <v>7.5815233000918188E-4</v>
      </c>
      <c r="U58" s="6">
        <f t="shared" si="61"/>
        <v>2.4411904096908466E-3</v>
      </c>
      <c r="V58" s="7">
        <f t="shared" si="61"/>
        <v>2.4668635347770483E-3</v>
      </c>
      <c r="W58" s="7">
        <f t="shared" si="61"/>
        <v>2.466863534777021E-3</v>
      </c>
      <c r="X58" s="6">
        <f t="shared" si="61"/>
        <v>2.4411904096908405E-3</v>
      </c>
    </row>
    <row r="59" spans="1:24" x14ac:dyDescent="0.25">
      <c r="A59" s="1">
        <v>41505</v>
      </c>
      <c r="B59" s="2" t="s">
        <v>5</v>
      </c>
      <c r="C59" s="2" t="s">
        <v>7</v>
      </c>
      <c r="D59" s="2" t="s">
        <v>20</v>
      </c>
      <c r="E59" s="18">
        <v>1.3492</v>
      </c>
      <c r="F59">
        <v>1.3851</v>
      </c>
      <c r="G59">
        <v>25.57</v>
      </c>
      <c r="H59">
        <v>25.21</v>
      </c>
      <c r="I59">
        <f t="shared" si="50"/>
        <v>3.5900000000000043E-2</v>
      </c>
      <c r="J59">
        <f t="shared" si="51"/>
        <v>0.32409999999999939</v>
      </c>
      <c r="L59">
        <f t="shared" si="52"/>
        <v>0.98592100117324988</v>
      </c>
      <c r="M59">
        <f t="shared" si="53"/>
        <v>1.4039890496675808E-3</v>
      </c>
      <c r="N59">
        <f t="shared" si="54"/>
        <v>1.2675009777082495E-2</v>
      </c>
      <c r="O59">
        <f t="shared" si="55"/>
        <v>0.98730716962806608</v>
      </c>
      <c r="P59">
        <f t="shared" si="56"/>
        <v>1.2692830371933979E-2</v>
      </c>
      <c r="Q59">
        <f t="shared" si="57"/>
        <v>0.98732499022291742</v>
      </c>
    </row>
    <row r="60" spans="1:24" x14ac:dyDescent="0.25">
      <c r="A60" s="1">
        <v>41505</v>
      </c>
      <c r="B60" s="2" t="s">
        <v>5</v>
      </c>
      <c r="C60" s="2" t="s">
        <v>8</v>
      </c>
      <c r="D60" s="2" t="s">
        <v>19</v>
      </c>
      <c r="E60" s="2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6" t="s">
        <v>46</v>
      </c>
      <c r="S60" s="6">
        <f t="shared" ref="S60:X60" si="62">AVERAGE(L59:L61)</f>
        <v>0.97726191345946645</v>
      </c>
      <c r="T60" s="6">
        <f t="shared" si="62"/>
        <v>6.1238940538761765E-3</v>
      </c>
      <c r="U60" s="6">
        <f t="shared" si="62"/>
        <v>1.6614192486657429E-2</v>
      </c>
      <c r="V60" s="7">
        <f t="shared" si="62"/>
        <v>0.98326423721824352</v>
      </c>
      <c r="W60" s="7">
        <f t="shared" si="62"/>
        <v>1.6735762781756508E-2</v>
      </c>
      <c r="X60" s="6">
        <f t="shared" si="62"/>
        <v>0.98338580751334259</v>
      </c>
    </row>
    <row r="61" spans="1:24" x14ac:dyDescent="0.25">
      <c r="A61" s="1">
        <v>41505</v>
      </c>
      <c r="B61" s="2" t="s">
        <v>5</v>
      </c>
      <c r="C61" s="2" t="s">
        <v>6</v>
      </c>
      <c r="D61" s="2" t="s">
        <v>14</v>
      </c>
      <c r="E61" s="18">
        <v>1.3615999999999999</v>
      </c>
      <c r="F61">
        <v>1.6378999999999999</v>
      </c>
      <c r="G61">
        <v>25.48</v>
      </c>
      <c r="H61">
        <v>24.68</v>
      </c>
      <c r="I61">
        <f t="shared" ref="I61:I90" si="63">F61-E61</f>
        <v>0.27629999999999999</v>
      </c>
      <c r="J61">
        <f t="shared" ref="J61:J90" si="64">G61-H61-I61</f>
        <v>0.52370000000000072</v>
      </c>
      <c r="L61">
        <f t="shared" ref="L61:L90" si="65">H61/G61</f>
        <v>0.9686028257456829</v>
      </c>
      <c r="M61">
        <f t="shared" ref="M61:M90" si="66">I61/G61</f>
        <v>1.0843799058084773E-2</v>
      </c>
      <c r="N61">
        <f t="shared" ref="N61:N90" si="67">J61/G61</f>
        <v>2.0553375196232366E-2</v>
      </c>
      <c r="O61">
        <f t="shared" ref="O61:O90" si="68">H61/(G61-I61)</f>
        <v>0.97922130480842096</v>
      </c>
      <c r="P61">
        <f t="shared" ref="P61:P90" si="69">J61/(G61-I61)</f>
        <v>2.0778695191579041E-2</v>
      </c>
      <c r="Q61">
        <f t="shared" ref="Q61:Q90" si="70">L61+M61</f>
        <v>0.97944662480376765</v>
      </c>
      <c r="R61" s="6" t="s">
        <v>47</v>
      </c>
      <c r="S61" s="6">
        <f t="shared" ref="S61:X61" si="71">STDEV(L59:L61)/SQRT(2)</f>
        <v>8.6590877137834865E-3</v>
      </c>
      <c r="T61" s="6">
        <f t="shared" si="71"/>
        <v>4.7199050042085952E-3</v>
      </c>
      <c r="U61" s="6">
        <f t="shared" si="71"/>
        <v>3.9391827095749416E-3</v>
      </c>
      <c r="V61" s="7">
        <f t="shared" si="71"/>
        <v>4.042932409822563E-3</v>
      </c>
      <c r="W61" s="7">
        <f t="shared" si="71"/>
        <v>4.0429324098225448E-3</v>
      </c>
      <c r="X61" s="6">
        <f t="shared" si="71"/>
        <v>3.9391827095748844E-3</v>
      </c>
    </row>
    <row r="62" spans="1:24" x14ac:dyDescent="0.25">
      <c r="A62" s="1">
        <v>41505</v>
      </c>
      <c r="B62" s="2" t="s">
        <v>35</v>
      </c>
      <c r="C62" s="2" t="s">
        <v>8</v>
      </c>
      <c r="D62" s="2" t="s">
        <v>32</v>
      </c>
      <c r="E62" s="2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24" x14ac:dyDescent="0.25">
      <c r="A63" s="1">
        <v>41505</v>
      </c>
      <c r="B63" s="2" t="s">
        <v>36</v>
      </c>
      <c r="C63" s="2" t="s">
        <v>8</v>
      </c>
      <c r="D63" s="2" t="s">
        <v>33</v>
      </c>
      <c r="E63" s="2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24" x14ac:dyDescent="0.25">
      <c r="A64" s="1">
        <v>41505</v>
      </c>
      <c r="B64" s="2" t="s">
        <v>34</v>
      </c>
      <c r="C64" s="2" t="s">
        <v>7</v>
      </c>
      <c r="D64" s="2" t="s">
        <v>28</v>
      </c>
      <c r="E64" s="18">
        <v>1.3236000000000001</v>
      </c>
      <c r="F64">
        <v>1.7598</v>
      </c>
      <c r="G64">
        <v>25.7</v>
      </c>
      <c r="H64">
        <v>24.32</v>
      </c>
      <c r="I64">
        <f t="shared" si="63"/>
        <v>0.43619999999999992</v>
      </c>
      <c r="J64">
        <f t="shared" si="64"/>
        <v>0.94379999999999908</v>
      </c>
      <c r="L64">
        <f t="shared" si="65"/>
        <v>0.94630350194552537</v>
      </c>
      <c r="M64">
        <f t="shared" si="66"/>
        <v>1.6972762645914394E-2</v>
      </c>
      <c r="N64">
        <f t="shared" si="67"/>
        <v>3.6723735408560276E-2</v>
      </c>
      <c r="O64">
        <f t="shared" si="68"/>
        <v>0.96264219951076246</v>
      </c>
      <c r="P64">
        <f t="shared" si="69"/>
        <v>3.7357800489237529E-2</v>
      </c>
      <c r="Q64">
        <f t="shared" si="70"/>
        <v>0.96327626459143978</v>
      </c>
    </row>
    <row r="65" spans="1:24" x14ac:dyDescent="0.25">
      <c r="A65" s="1">
        <v>41505</v>
      </c>
      <c r="B65" s="2" t="s">
        <v>34</v>
      </c>
      <c r="C65" s="2" t="s">
        <v>8</v>
      </c>
      <c r="D65" s="2" t="s">
        <v>30</v>
      </c>
      <c r="E65" s="18">
        <v>1.3176000000000001</v>
      </c>
      <c r="F65">
        <v>1.4623999999999999</v>
      </c>
      <c r="G65">
        <v>25.7</v>
      </c>
      <c r="H65">
        <v>24.33</v>
      </c>
      <c r="I65">
        <f t="shared" si="63"/>
        <v>0.14479999999999982</v>
      </c>
      <c r="J65">
        <f t="shared" si="64"/>
        <v>1.2252000000000012</v>
      </c>
      <c r="L65">
        <f t="shared" si="65"/>
        <v>0.94669260700389102</v>
      </c>
      <c r="M65">
        <f t="shared" si="66"/>
        <v>5.6342412451361795E-3</v>
      </c>
      <c r="N65">
        <f t="shared" si="67"/>
        <v>4.7673151750972809E-2</v>
      </c>
      <c r="O65">
        <f t="shared" si="68"/>
        <v>0.95205672426746801</v>
      </c>
      <c r="P65">
        <f t="shared" si="69"/>
        <v>4.794327573253198E-2</v>
      </c>
      <c r="Q65">
        <f t="shared" si="70"/>
        <v>0.95232684824902725</v>
      </c>
      <c r="R65" s="6" t="s">
        <v>46</v>
      </c>
      <c r="S65" s="6">
        <f t="shared" ref="S65:X65" si="72">AVERAGE(L64:L66)</f>
        <v>0.92302711655851366</v>
      </c>
      <c r="T65" s="6">
        <f t="shared" si="72"/>
        <v>2.4262845022352302E-2</v>
      </c>
      <c r="U65" s="6">
        <f t="shared" si="72"/>
        <v>5.271003841913402E-2</v>
      </c>
      <c r="V65" s="7">
        <f t="shared" si="72"/>
        <v>0.9456900552462143</v>
      </c>
      <c r="W65" s="7">
        <f t="shared" si="72"/>
        <v>5.4309944753785568E-2</v>
      </c>
      <c r="X65" s="6">
        <f t="shared" si="72"/>
        <v>0.94728996158086609</v>
      </c>
    </row>
    <row r="66" spans="1:24" x14ac:dyDescent="0.25">
      <c r="A66" s="1">
        <v>41505</v>
      </c>
      <c r="B66" s="2" t="s">
        <v>34</v>
      </c>
      <c r="C66" s="2" t="s">
        <v>6</v>
      </c>
      <c r="D66" s="2" t="s">
        <v>29</v>
      </c>
      <c r="E66" s="18">
        <v>1.3536999999999999</v>
      </c>
      <c r="F66">
        <v>2.6253000000000002</v>
      </c>
      <c r="G66">
        <v>25.34</v>
      </c>
      <c r="H66">
        <v>22.2</v>
      </c>
      <c r="I66">
        <f t="shared" si="63"/>
        <v>1.2716000000000003</v>
      </c>
      <c r="J66">
        <f t="shared" si="64"/>
        <v>1.8684000000000003</v>
      </c>
      <c r="L66">
        <f t="shared" si="65"/>
        <v>0.8760852407261247</v>
      </c>
      <c r="M66">
        <f t="shared" si="66"/>
        <v>5.0181531176006329E-2</v>
      </c>
      <c r="N66">
        <f t="shared" si="67"/>
        <v>7.3733228097868989E-2</v>
      </c>
      <c r="O66">
        <f t="shared" si="68"/>
        <v>0.92237124196041276</v>
      </c>
      <c r="P66">
        <f t="shared" si="69"/>
        <v>7.7628758039587187E-2</v>
      </c>
      <c r="Q66">
        <f t="shared" si="70"/>
        <v>0.92626677190213103</v>
      </c>
      <c r="R66" s="6" t="s">
        <v>47</v>
      </c>
      <c r="S66" s="6">
        <f t="shared" ref="S66:X66" si="73">STDEV(L64:L66)/SQRT(3)</f>
        <v>2.3471206691633766E-2</v>
      </c>
      <c r="T66" s="6">
        <f t="shared" si="73"/>
        <v>1.3366303850076243E-2</v>
      </c>
      <c r="U66" s="6">
        <f t="shared" si="73"/>
        <v>1.0976540252753061E-2</v>
      </c>
      <c r="V66" s="7">
        <f t="shared" si="73"/>
        <v>1.2053192679744784E-2</v>
      </c>
      <c r="W66" s="7">
        <f t="shared" si="73"/>
        <v>1.2053192679744765E-2</v>
      </c>
      <c r="X66" s="6">
        <f t="shared" si="73"/>
        <v>1.0976540252753063E-2</v>
      </c>
    </row>
    <row r="67" spans="1:24" x14ac:dyDescent="0.25">
      <c r="A67" s="9">
        <v>41505</v>
      </c>
      <c r="B67" s="10" t="s">
        <v>9</v>
      </c>
      <c r="C67" s="10" t="s">
        <v>7</v>
      </c>
      <c r="D67" s="10" t="s">
        <v>23</v>
      </c>
      <c r="E67" s="19"/>
      <c r="F67" s="11"/>
      <c r="G67" s="11"/>
      <c r="H67" s="11"/>
      <c r="I67" s="11"/>
      <c r="J67" s="12"/>
      <c r="K67" s="12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s="11" customFormat="1" x14ac:dyDescent="0.25">
      <c r="A68" s="1">
        <v>41505</v>
      </c>
      <c r="B68" s="2" t="s">
        <v>9</v>
      </c>
      <c r="C68" s="2" t="s">
        <v>8</v>
      </c>
      <c r="D68" s="2" t="s">
        <v>21</v>
      </c>
      <c r="E68" s="18">
        <v>1.3502000000000001</v>
      </c>
      <c r="F68">
        <v>1.5630999999999999</v>
      </c>
      <c r="G68">
        <v>25.61</v>
      </c>
      <c r="H68">
        <v>24.87</v>
      </c>
      <c r="I68">
        <f t="shared" si="63"/>
        <v>0.21289999999999987</v>
      </c>
      <c r="J68">
        <f t="shared" si="64"/>
        <v>0.52709999999999857</v>
      </c>
      <c r="K68"/>
      <c r="L68">
        <f t="shared" si="65"/>
        <v>0.97110503709488483</v>
      </c>
      <c r="M68">
        <f t="shared" si="66"/>
        <v>8.3131589222959733E-3</v>
      </c>
      <c r="N68">
        <f t="shared" si="67"/>
        <v>2.0581803982819155E-2</v>
      </c>
      <c r="O68">
        <f t="shared" si="68"/>
        <v>0.97924566190628071</v>
      </c>
      <c r="P68">
        <f t="shared" si="69"/>
        <v>2.0754338093719307E-2</v>
      </c>
      <c r="Q68">
        <f t="shared" si="70"/>
        <v>0.97941819601718083</v>
      </c>
      <c r="R68" s="6" t="s">
        <v>46</v>
      </c>
      <c r="S68" s="6">
        <f t="shared" ref="S68:X68" si="74">AVERAGE(L67:L69)</f>
        <v>0.96478449346907258</v>
      </c>
      <c r="T68" s="6">
        <f t="shared" si="74"/>
        <v>1.1198115511304726E-2</v>
      </c>
      <c r="U68" s="6">
        <f t="shared" si="74"/>
        <v>2.4017391019622719E-2</v>
      </c>
      <c r="V68" s="7">
        <f t="shared" si="74"/>
        <v>0.97570026948799249</v>
      </c>
      <c r="W68" s="7">
        <f t="shared" si="74"/>
        <v>2.4299730512007518E-2</v>
      </c>
      <c r="X68" s="6">
        <f t="shared" si="74"/>
        <v>0.97598260898037725</v>
      </c>
    </row>
    <row r="69" spans="1:24" x14ac:dyDescent="0.25">
      <c r="A69" s="1">
        <v>41505</v>
      </c>
      <c r="B69" s="2" t="s">
        <v>9</v>
      </c>
      <c r="C69" s="2" t="s">
        <v>6</v>
      </c>
      <c r="D69" s="2" t="s">
        <v>11</v>
      </c>
      <c r="E69" s="18">
        <v>1.3301000000000001</v>
      </c>
      <c r="F69">
        <v>1.6895</v>
      </c>
      <c r="G69">
        <v>25.52</v>
      </c>
      <c r="H69">
        <v>24.46</v>
      </c>
      <c r="I69">
        <f t="shared" si="63"/>
        <v>0.35939999999999994</v>
      </c>
      <c r="J69">
        <f t="shared" si="64"/>
        <v>0.70059999999999878</v>
      </c>
      <c r="L69">
        <f t="shared" si="65"/>
        <v>0.95846394984326022</v>
      </c>
      <c r="M69">
        <f t="shared" si="66"/>
        <v>1.4083072100313478E-2</v>
      </c>
      <c r="N69">
        <f t="shared" si="67"/>
        <v>2.7452978056426283E-2</v>
      </c>
      <c r="O69">
        <f t="shared" si="68"/>
        <v>0.97215487706970427</v>
      </c>
      <c r="P69">
        <f t="shared" si="69"/>
        <v>2.7845122930295733E-2</v>
      </c>
      <c r="Q69">
        <f t="shared" si="70"/>
        <v>0.97254702194357368</v>
      </c>
      <c r="R69" s="6" t="s">
        <v>47</v>
      </c>
      <c r="S69" s="6">
        <f>STDEV(L67:L69)/SQRT(2)</f>
        <v>6.3205436258123027E-3</v>
      </c>
      <c r="T69" s="6">
        <f t="shared" ref="T69:X69" si="75">STDEV(M67:M69)/SQRT(2)</f>
        <v>2.8849565890087508E-3</v>
      </c>
      <c r="U69" s="6">
        <f t="shared" si="75"/>
        <v>3.4355870368035636E-3</v>
      </c>
      <c r="V69" s="6">
        <f t="shared" si="75"/>
        <v>3.5453924182882179E-3</v>
      </c>
      <c r="W69" s="6">
        <f t="shared" si="75"/>
        <v>3.5453924182882253E-3</v>
      </c>
      <c r="X69" s="6">
        <f t="shared" si="75"/>
        <v>3.4355870368035779E-3</v>
      </c>
    </row>
    <row r="70" spans="1:24" x14ac:dyDescent="0.25">
      <c r="A70" s="1">
        <v>41544</v>
      </c>
      <c r="B70" s="2" t="s">
        <v>76</v>
      </c>
      <c r="C70" s="2" t="s">
        <v>7</v>
      </c>
      <c r="D70" s="2" t="s">
        <v>17</v>
      </c>
      <c r="E70" s="3" t="s">
        <v>55</v>
      </c>
      <c r="F70">
        <v>1.4317</v>
      </c>
      <c r="G70">
        <v>25.88</v>
      </c>
      <c r="H70">
        <v>25.398799999999998</v>
      </c>
      <c r="I70">
        <f t="shared" si="63"/>
        <v>0.12979999999999992</v>
      </c>
      <c r="J70">
        <f t="shared" si="64"/>
        <v>0.35140000000000127</v>
      </c>
      <c r="L70">
        <f t="shared" si="65"/>
        <v>0.98140649149922721</v>
      </c>
      <c r="M70">
        <f t="shared" si="66"/>
        <v>5.0154559505409552E-3</v>
      </c>
      <c r="N70">
        <f t="shared" si="67"/>
        <v>1.3578052550231888E-2</v>
      </c>
      <c r="O70">
        <f t="shared" si="68"/>
        <v>0.98635350405045386</v>
      </c>
      <c r="P70">
        <f t="shared" si="69"/>
        <v>1.3646495949546072E-2</v>
      </c>
      <c r="Q70">
        <f t="shared" si="70"/>
        <v>0.98642194744976819</v>
      </c>
    </row>
    <row r="71" spans="1:24" x14ac:dyDescent="0.25">
      <c r="A71" s="1">
        <v>41544</v>
      </c>
      <c r="B71" s="2" t="s">
        <v>76</v>
      </c>
      <c r="C71" s="2" t="s">
        <v>8</v>
      </c>
      <c r="D71" s="2" t="s">
        <v>18</v>
      </c>
      <c r="E71" s="3" t="s">
        <v>56</v>
      </c>
      <c r="F71">
        <v>2.0312000000000001</v>
      </c>
      <c r="G71">
        <v>25.86</v>
      </c>
      <c r="H71">
        <v>23.847799999999999</v>
      </c>
      <c r="I71">
        <f t="shared" si="63"/>
        <v>0.72560000000000002</v>
      </c>
      <c r="J71">
        <f t="shared" si="64"/>
        <v>1.2866</v>
      </c>
      <c r="L71">
        <f t="shared" si="65"/>
        <v>0.92218870843000778</v>
      </c>
      <c r="M71">
        <f t="shared" si="66"/>
        <v>2.805877803557618E-2</v>
      </c>
      <c r="N71">
        <f t="shared" si="67"/>
        <v>4.9752513534416086E-2</v>
      </c>
      <c r="O71">
        <f t="shared" si="68"/>
        <v>0.94881119103698519</v>
      </c>
      <c r="P71">
        <f t="shared" si="69"/>
        <v>5.118880896301483E-2</v>
      </c>
      <c r="Q71">
        <f t="shared" si="70"/>
        <v>0.95024748646558399</v>
      </c>
      <c r="R71" s="6" t="s">
        <v>46</v>
      </c>
      <c r="S71" s="6">
        <f>AVERAGE(L70:L72)</f>
        <v>0.959402827059745</v>
      </c>
      <c r="T71" s="6">
        <f t="shared" ref="T71:W71" si="76">AVERAGE(M70:M72)</f>
        <v>1.391797382870571E-2</v>
      </c>
      <c r="U71" s="6">
        <f t="shared" si="76"/>
        <v>2.6679199111549357E-2</v>
      </c>
      <c r="V71" s="7">
        <f t="shared" si="76"/>
        <v>0.97277046078317808</v>
      </c>
      <c r="W71" s="7">
        <f t="shared" si="76"/>
        <v>2.7229539216821929E-2</v>
      </c>
      <c r="X71" s="6">
        <f>AVERAGE(Q70:Q72)</f>
        <v>0.97332080088845074</v>
      </c>
    </row>
    <row r="72" spans="1:24" x14ac:dyDescent="0.25">
      <c r="A72" s="1">
        <v>41544</v>
      </c>
      <c r="B72" s="2" t="s">
        <v>76</v>
      </c>
      <c r="C72" s="2" t="s">
        <v>6</v>
      </c>
      <c r="D72" s="2" t="s">
        <v>13</v>
      </c>
      <c r="E72" s="3" t="s">
        <v>57</v>
      </c>
      <c r="F72">
        <v>1.5387</v>
      </c>
      <c r="G72">
        <v>25.6</v>
      </c>
      <c r="H72">
        <v>24.950099999999999</v>
      </c>
      <c r="I72">
        <f t="shared" si="63"/>
        <v>0.22219999999999995</v>
      </c>
      <c r="J72">
        <f t="shared" si="64"/>
        <v>0.42770000000000241</v>
      </c>
      <c r="L72">
        <f t="shared" si="65"/>
        <v>0.97461328124999991</v>
      </c>
      <c r="M72">
        <f t="shared" si="66"/>
        <v>8.6796874999999982E-3</v>
      </c>
      <c r="N72">
        <f t="shared" si="67"/>
        <v>1.6707031250000094E-2</v>
      </c>
      <c r="O72">
        <f t="shared" si="68"/>
        <v>0.9831466872620952</v>
      </c>
      <c r="P72">
        <f t="shared" si="69"/>
        <v>1.6853312737904878E-2</v>
      </c>
      <c r="Q72">
        <f t="shared" si="70"/>
        <v>0.98329296874999994</v>
      </c>
      <c r="R72" s="6" t="s">
        <v>47</v>
      </c>
      <c r="S72" s="6">
        <f>STDEV(L70:L72)/SQRT(3)</f>
        <v>1.8710112198253172E-2</v>
      </c>
      <c r="T72" s="6">
        <f t="shared" ref="T72:W72" si="77">STDEV(M70:M72)/SQRT(3)</f>
        <v>7.1490886581157308E-3</v>
      </c>
      <c r="U72" s="6">
        <f t="shared" si="77"/>
        <v>1.1571963327633055E-2</v>
      </c>
      <c r="V72" s="7">
        <f t="shared" si="77"/>
        <v>1.2015349537940352E-2</v>
      </c>
      <c r="W72" s="7">
        <f t="shared" si="77"/>
        <v>1.2015349537940357E-2</v>
      </c>
      <c r="X72" s="6">
        <f>STDEV(Q70:Q72)/SQRT(3)</f>
        <v>1.1571963327633055E-2</v>
      </c>
    </row>
    <row r="73" spans="1:24" x14ac:dyDescent="0.25">
      <c r="A73" s="14">
        <v>41544</v>
      </c>
      <c r="B73" s="15" t="s">
        <v>77</v>
      </c>
      <c r="C73" s="15" t="s">
        <v>7</v>
      </c>
      <c r="D73" s="15"/>
      <c r="E73" s="21"/>
      <c r="F73" s="16"/>
      <c r="G73" s="16"/>
      <c r="H73" s="16"/>
      <c r="I73" s="16"/>
      <c r="J73" s="17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x14ac:dyDescent="0.25">
      <c r="A74" s="1">
        <v>41544</v>
      </c>
      <c r="B74" s="2" t="s">
        <v>77</v>
      </c>
      <c r="C74" s="2" t="s">
        <v>8</v>
      </c>
      <c r="D74" s="2" t="s">
        <v>25</v>
      </c>
      <c r="E74" s="3" t="s">
        <v>59</v>
      </c>
      <c r="F74">
        <v>2.0325000000000002</v>
      </c>
      <c r="G74">
        <v>13.09</v>
      </c>
      <c r="H74">
        <v>11.751800000000001</v>
      </c>
      <c r="I74">
        <f t="shared" si="63"/>
        <v>0.71050000000000013</v>
      </c>
      <c r="J74">
        <f t="shared" si="64"/>
        <v>0.62769999999999859</v>
      </c>
      <c r="L74">
        <f t="shared" si="65"/>
        <v>0.89776928953399548</v>
      </c>
      <c r="M74">
        <f t="shared" si="66"/>
        <v>5.4278074866310172E-2</v>
      </c>
      <c r="N74">
        <f t="shared" si="67"/>
        <v>4.7952635599694315E-2</v>
      </c>
      <c r="O74">
        <f t="shared" si="68"/>
        <v>0.94929520578375548</v>
      </c>
      <c r="P74">
        <f t="shared" si="69"/>
        <v>5.0704794216244485E-2</v>
      </c>
      <c r="Q74">
        <f t="shared" si="70"/>
        <v>0.95204736440030568</v>
      </c>
      <c r="R74" s="6" t="s">
        <v>46</v>
      </c>
      <c r="S74" s="6">
        <f>AVERAGE(L73:L75)</f>
        <v>0.92274477910125297</v>
      </c>
      <c r="T74" s="6">
        <f t="shared" ref="T74:W74" si="78">AVERAGE(M73:M75)</f>
        <v>4.3114936287362911E-2</v>
      </c>
      <c r="U74" s="6">
        <f t="shared" si="78"/>
        <v>3.4140284611384103E-2</v>
      </c>
      <c r="V74" s="7">
        <f t="shared" si="78"/>
        <v>0.96414816000517378</v>
      </c>
      <c r="W74" s="7">
        <f t="shared" si="78"/>
        <v>3.5851839994826211E-2</v>
      </c>
      <c r="X74" s="6">
        <f>AVERAGE(Q73:Q75)</f>
        <v>0.96585971538861592</v>
      </c>
    </row>
    <row r="75" spans="1:24" x14ac:dyDescent="0.25">
      <c r="A75" s="1">
        <v>41544</v>
      </c>
      <c r="B75" s="2" t="s">
        <v>77</v>
      </c>
      <c r="C75" s="2" t="s">
        <v>6</v>
      </c>
      <c r="D75" s="2" t="s">
        <v>24</v>
      </c>
      <c r="E75" s="3" t="s">
        <v>60</v>
      </c>
      <c r="F75">
        <v>2.1147</v>
      </c>
      <c r="G75">
        <v>25.31</v>
      </c>
      <c r="H75">
        <v>23.986799999999999</v>
      </c>
      <c r="I75">
        <f t="shared" si="63"/>
        <v>0.80869999999999997</v>
      </c>
      <c r="J75">
        <f t="shared" si="64"/>
        <v>0.51449999999999996</v>
      </c>
      <c r="L75">
        <f t="shared" si="65"/>
        <v>0.94772026866851045</v>
      </c>
      <c r="M75">
        <f t="shared" si="66"/>
        <v>3.195179770841565E-2</v>
      </c>
      <c r="N75">
        <f t="shared" si="67"/>
        <v>2.0327933623073884E-2</v>
      </c>
      <c r="O75">
        <f t="shared" si="68"/>
        <v>0.97900111422659197</v>
      </c>
      <c r="P75">
        <f t="shared" si="69"/>
        <v>2.099888577340794E-2</v>
      </c>
      <c r="Q75">
        <f t="shared" si="70"/>
        <v>0.97967206637692605</v>
      </c>
      <c r="R75" s="6" t="s">
        <v>47</v>
      </c>
      <c r="S75" s="6">
        <f>STDEV(L73:L75)/SQRT(2)</f>
        <v>2.4975489567257481E-2</v>
      </c>
      <c r="T75" s="6">
        <f t="shared" ref="T75:X75" si="79">STDEV(M73:M75)/SQRT(2)</f>
        <v>1.1163138578947253E-2</v>
      </c>
      <c r="U75" s="6">
        <f t="shared" si="79"/>
        <v>1.3812350988310214E-2</v>
      </c>
      <c r="V75" s="6">
        <f t="shared" si="79"/>
        <v>1.4852954221418245E-2</v>
      </c>
      <c r="W75" s="6">
        <f t="shared" si="79"/>
        <v>1.4852954221418276E-2</v>
      </c>
      <c r="X75" s="6">
        <f t="shared" si="79"/>
        <v>1.3812350988310183E-2</v>
      </c>
    </row>
    <row r="76" spans="1:24" x14ac:dyDescent="0.25">
      <c r="A76" s="1">
        <v>41544</v>
      </c>
      <c r="B76" s="2" t="s">
        <v>5</v>
      </c>
      <c r="C76" s="2" t="s">
        <v>7</v>
      </c>
      <c r="D76" s="2" t="s">
        <v>20</v>
      </c>
      <c r="E76" s="3" t="s">
        <v>61</v>
      </c>
      <c r="F76">
        <v>1.4219999999999999</v>
      </c>
      <c r="G76">
        <v>25.32</v>
      </c>
      <c r="H76">
        <v>23.907</v>
      </c>
      <c r="I76">
        <f t="shared" si="63"/>
        <v>0.10060000000000002</v>
      </c>
      <c r="J76">
        <f t="shared" si="64"/>
        <v>1.3124000000000002</v>
      </c>
      <c r="L76">
        <f t="shared" si="65"/>
        <v>0.94419431279620847</v>
      </c>
      <c r="M76">
        <f t="shared" si="66"/>
        <v>3.9731437598736182E-3</v>
      </c>
      <c r="N76">
        <f t="shared" si="67"/>
        <v>5.1832543443917863E-2</v>
      </c>
      <c r="O76">
        <f t="shared" si="68"/>
        <v>0.9479606969237967</v>
      </c>
      <c r="P76">
        <f t="shared" si="69"/>
        <v>5.2039303076203247E-2</v>
      </c>
      <c r="Q76">
        <f t="shared" si="70"/>
        <v>0.94816745655608203</v>
      </c>
    </row>
    <row r="77" spans="1:24" x14ac:dyDescent="0.25">
      <c r="A77" s="1">
        <v>41544</v>
      </c>
      <c r="B77" s="2" t="s">
        <v>5</v>
      </c>
      <c r="C77" s="2" t="s">
        <v>8</v>
      </c>
      <c r="D77" s="2" t="s">
        <v>19</v>
      </c>
      <c r="E77" s="3" t="s">
        <v>62</v>
      </c>
      <c r="F77">
        <v>1.8237000000000001</v>
      </c>
      <c r="G77">
        <v>14.81</v>
      </c>
      <c r="H77">
        <v>13.226599999999998</v>
      </c>
      <c r="I77">
        <f t="shared" si="63"/>
        <v>0.50240000000000018</v>
      </c>
      <c r="J77">
        <f t="shared" si="64"/>
        <v>1.0810000000000026</v>
      </c>
      <c r="L77">
        <f t="shared" si="65"/>
        <v>0.8930857528696825</v>
      </c>
      <c r="M77">
        <f t="shared" si="66"/>
        <v>3.3923024983119526E-2</v>
      </c>
      <c r="N77">
        <f t="shared" si="67"/>
        <v>7.2991222147198012E-2</v>
      </c>
      <c r="O77">
        <f t="shared" si="68"/>
        <v>0.92444574911235966</v>
      </c>
      <c r="P77">
        <f t="shared" si="69"/>
        <v>7.5554250887640312E-2</v>
      </c>
      <c r="Q77">
        <f t="shared" si="70"/>
        <v>0.927008777852802</v>
      </c>
      <c r="R77" s="6" t="s">
        <v>46</v>
      </c>
      <c r="S77" s="6">
        <f>AVERAGE(L76:L78)</f>
        <v>0.90259435322595571</v>
      </c>
      <c r="T77" s="6">
        <f t="shared" ref="T77:W77" si="80">AVERAGE(M76:M78)</f>
        <v>2.3236846666826058E-2</v>
      </c>
      <c r="U77" s="6">
        <f t="shared" si="80"/>
        <v>7.4168800107218297E-2</v>
      </c>
      <c r="V77" s="7">
        <f t="shared" si="80"/>
        <v>0.92383799365491759</v>
      </c>
      <c r="W77" s="7">
        <f t="shared" si="80"/>
        <v>7.6162006345082342E-2</v>
      </c>
      <c r="X77" s="6">
        <f>AVERAGE(Q76:Q78)</f>
        <v>0.92583119989278162</v>
      </c>
    </row>
    <row r="78" spans="1:24" x14ac:dyDescent="0.25">
      <c r="A78" s="1">
        <v>41544</v>
      </c>
      <c r="B78" s="2" t="s">
        <v>5</v>
      </c>
      <c r="C78" s="2" t="s">
        <v>6</v>
      </c>
      <c r="D78" s="2" t="s">
        <v>14</v>
      </c>
      <c r="E78" s="3" t="s">
        <v>63</v>
      </c>
      <c r="F78">
        <v>1.8555999999999999</v>
      </c>
      <c r="G78">
        <v>16.7</v>
      </c>
      <c r="H78">
        <v>14.537399999999998</v>
      </c>
      <c r="I78">
        <f t="shared" si="63"/>
        <v>0.53129999999999988</v>
      </c>
      <c r="J78">
        <f t="shared" si="64"/>
        <v>1.6313000000000013</v>
      </c>
      <c r="L78">
        <f t="shared" si="65"/>
        <v>0.87050299401197595</v>
      </c>
      <c r="M78">
        <f t="shared" si="66"/>
        <v>3.1814371257485027E-2</v>
      </c>
      <c r="N78">
        <f t="shared" si="67"/>
        <v>9.7682634730539009E-2</v>
      </c>
      <c r="O78">
        <f t="shared" si="68"/>
        <v>0.89910753492859641</v>
      </c>
      <c r="P78">
        <f t="shared" si="69"/>
        <v>0.10089246507140347</v>
      </c>
      <c r="Q78">
        <f t="shared" si="70"/>
        <v>0.90231736526946094</v>
      </c>
      <c r="R78" s="6" t="s">
        <v>47</v>
      </c>
      <c r="S78" s="6">
        <f>STDEV(L76:L78)/SQRT(3)</f>
        <v>2.1797650688329798E-2</v>
      </c>
      <c r="T78" s="6">
        <f t="shared" ref="T78:W78" si="81">STDEV(M76:M78)/SQRT(3)</f>
        <v>9.6510671672299878E-3</v>
      </c>
      <c r="U78" s="6">
        <f t="shared" si="81"/>
        <v>1.3248870834110329E-2</v>
      </c>
      <c r="V78" s="7">
        <f t="shared" si="81"/>
        <v>1.4105966636549686E-2</v>
      </c>
      <c r="W78" s="7">
        <f t="shared" si="81"/>
        <v>1.4105966636549675E-2</v>
      </c>
      <c r="X78" s="6">
        <f>STDEV(Q76:Q78)/SQRT(3)</f>
        <v>1.3248870834110308E-2</v>
      </c>
    </row>
    <row r="79" spans="1:24" x14ac:dyDescent="0.25">
      <c r="A79" s="1">
        <v>41544</v>
      </c>
      <c r="B79" s="2" t="s">
        <v>78</v>
      </c>
      <c r="C79" s="2" t="s">
        <v>7</v>
      </c>
      <c r="D79" s="2" t="s">
        <v>26</v>
      </c>
      <c r="E79" s="3" t="s">
        <v>64</v>
      </c>
      <c r="F79">
        <v>3.0600999999999998</v>
      </c>
      <c r="G79">
        <v>16.55</v>
      </c>
      <c r="H79">
        <v>11.5976</v>
      </c>
      <c r="I79">
        <f t="shared" si="63"/>
        <v>1.7379999999999998</v>
      </c>
      <c r="J79">
        <f t="shared" si="64"/>
        <v>3.2144000000000013</v>
      </c>
      <c r="L79">
        <f t="shared" si="65"/>
        <v>0.7007613293051359</v>
      </c>
      <c r="M79">
        <f t="shared" si="66"/>
        <v>0.10501510574018125</v>
      </c>
      <c r="N79">
        <f t="shared" si="67"/>
        <v>0.19422356495468285</v>
      </c>
      <c r="O79">
        <f t="shared" si="68"/>
        <v>0.78298676748582219</v>
      </c>
      <c r="P79">
        <f t="shared" si="69"/>
        <v>0.21701323251417776</v>
      </c>
      <c r="Q79">
        <f t="shared" si="70"/>
        <v>0.80577643504531715</v>
      </c>
    </row>
    <row r="80" spans="1:24" x14ac:dyDescent="0.25">
      <c r="A80" s="1">
        <v>41544</v>
      </c>
      <c r="B80" s="2" t="s">
        <v>78</v>
      </c>
      <c r="C80" s="2" t="s">
        <v>8</v>
      </c>
      <c r="D80" s="2" t="s">
        <v>31</v>
      </c>
      <c r="E80" s="3" t="s">
        <v>65</v>
      </c>
      <c r="F80">
        <v>2.2136</v>
      </c>
      <c r="G80">
        <v>12.4</v>
      </c>
      <c r="H80">
        <v>10.454700000000001</v>
      </c>
      <c r="I80">
        <f t="shared" si="63"/>
        <v>0.88250000000000006</v>
      </c>
      <c r="J80">
        <f t="shared" si="64"/>
        <v>1.0627999999999995</v>
      </c>
      <c r="L80">
        <f t="shared" si="65"/>
        <v>0.84312096774193557</v>
      </c>
      <c r="M80">
        <f t="shared" si="66"/>
        <v>7.1169354838709675E-2</v>
      </c>
      <c r="N80">
        <f t="shared" si="67"/>
        <v>8.5709677419354799E-2</v>
      </c>
      <c r="O80">
        <f t="shared" si="68"/>
        <v>0.90772303017147826</v>
      </c>
      <c r="P80">
        <f t="shared" si="69"/>
        <v>9.2276969828521779E-2</v>
      </c>
      <c r="Q80">
        <f t="shared" si="70"/>
        <v>0.91429032258064524</v>
      </c>
      <c r="R80" s="6" t="s">
        <v>46</v>
      </c>
      <c r="S80" s="6">
        <f>AVERAGE(L79:L81)</f>
        <v>0.79757429225240539</v>
      </c>
      <c r="T80" s="6">
        <f t="shared" ref="T80:W80" si="82">AVERAGE(M79:M81)</f>
        <v>7.6143612463495033E-2</v>
      </c>
      <c r="U80" s="6">
        <f t="shared" si="82"/>
        <v>0.12628209528409953</v>
      </c>
      <c r="V80" s="7">
        <f t="shared" si="82"/>
        <v>0.86211467348573623</v>
      </c>
      <c r="W80" s="7">
        <f t="shared" si="82"/>
        <v>0.13788532651426377</v>
      </c>
      <c r="X80" s="6">
        <f>AVERAGE(Q79:Q81)</f>
        <v>0.8737179047159005</v>
      </c>
    </row>
    <row r="81" spans="1:24" x14ac:dyDescent="0.25">
      <c r="A81" s="1">
        <v>41544</v>
      </c>
      <c r="B81" s="2" t="s">
        <v>78</v>
      </c>
      <c r="C81" s="2" t="s">
        <v>6</v>
      </c>
      <c r="D81" s="2" t="s">
        <v>27</v>
      </c>
      <c r="E81" s="3" t="s">
        <v>66</v>
      </c>
      <c r="F81">
        <v>1.8090999999999999</v>
      </c>
      <c r="G81">
        <v>9.66</v>
      </c>
      <c r="H81">
        <v>8.1997999999999998</v>
      </c>
      <c r="I81">
        <f t="shared" si="63"/>
        <v>0.50469999999999993</v>
      </c>
      <c r="J81">
        <f t="shared" si="64"/>
        <v>0.95550000000000046</v>
      </c>
      <c r="L81">
        <f t="shared" si="65"/>
        <v>0.84884057971014493</v>
      </c>
      <c r="M81">
        <f t="shared" si="66"/>
        <v>5.2246376811594192E-2</v>
      </c>
      <c r="N81">
        <f t="shared" si="67"/>
        <v>9.8913043478260909E-2</v>
      </c>
      <c r="O81">
        <f t="shared" si="68"/>
        <v>0.89563422279990823</v>
      </c>
      <c r="P81">
        <f t="shared" si="69"/>
        <v>0.1043657772000918</v>
      </c>
      <c r="Q81">
        <f t="shared" si="70"/>
        <v>0.90108695652173909</v>
      </c>
      <c r="R81" s="6" t="s">
        <v>47</v>
      </c>
      <c r="S81" s="6">
        <f>STDEV(L79:L81)/SQRT(3)</f>
        <v>4.8434632362387015E-2</v>
      </c>
      <c r="T81" s="6">
        <f t="shared" ref="T81:W81" si="83">STDEV(M79:M81)/SQRT(3)</f>
        <v>1.5434724027043449E-2</v>
      </c>
      <c r="U81" s="6">
        <f t="shared" si="83"/>
        <v>3.4183888478689591E-2</v>
      </c>
      <c r="V81" s="7">
        <f t="shared" si="83"/>
        <v>3.9717560964327249E-2</v>
      </c>
      <c r="W81" s="7">
        <f t="shared" si="83"/>
        <v>3.9717560964327214E-2</v>
      </c>
      <c r="X81" s="6">
        <f>STDEV(Q79:Q81)/SQRT(3)</f>
        <v>3.4183888478689618E-2</v>
      </c>
    </row>
    <row r="82" spans="1:24" x14ac:dyDescent="0.25">
      <c r="A82" s="1">
        <v>41544</v>
      </c>
      <c r="B82" s="2" t="s">
        <v>34</v>
      </c>
      <c r="C82" s="2" t="s">
        <v>7</v>
      </c>
      <c r="D82" s="2" t="s">
        <v>28</v>
      </c>
      <c r="E82" s="3" t="s">
        <v>67</v>
      </c>
      <c r="F82">
        <v>3.2816000000000001</v>
      </c>
      <c r="G82">
        <v>12.56</v>
      </c>
      <c r="H82">
        <v>8.8887</v>
      </c>
      <c r="I82">
        <f t="shared" si="63"/>
        <v>1.9631000000000001</v>
      </c>
      <c r="J82">
        <f t="shared" si="64"/>
        <v>1.7082000000000004</v>
      </c>
      <c r="L82">
        <f t="shared" si="65"/>
        <v>0.7076990445859872</v>
      </c>
      <c r="M82">
        <f t="shared" si="66"/>
        <v>0.15629777070063694</v>
      </c>
      <c r="N82">
        <f t="shared" si="67"/>
        <v>0.13600318471337583</v>
      </c>
      <c r="O82">
        <f t="shared" si="68"/>
        <v>0.83880191376723379</v>
      </c>
      <c r="P82">
        <f t="shared" si="69"/>
        <v>0.16119808623276621</v>
      </c>
      <c r="Q82">
        <f t="shared" si="70"/>
        <v>0.8639968152866242</v>
      </c>
    </row>
    <row r="83" spans="1:24" x14ac:dyDescent="0.25">
      <c r="A83" s="1">
        <v>41544</v>
      </c>
      <c r="B83" s="2" t="s">
        <v>34</v>
      </c>
      <c r="C83" s="2" t="s">
        <v>8</v>
      </c>
      <c r="D83" s="2" t="s">
        <v>30</v>
      </c>
      <c r="E83" s="3" t="s">
        <v>68</v>
      </c>
      <c r="F83">
        <v>2.4805000000000001</v>
      </c>
      <c r="G83">
        <v>9.94</v>
      </c>
      <c r="H83">
        <v>6.5000999999999998</v>
      </c>
      <c r="I83">
        <f t="shared" si="63"/>
        <v>1.1498000000000002</v>
      </c>
      <c r="J83">
        <f t="shared" si="64"/>
        <v>2.2900999999999998</v>
      </c>
      <c r="L83">
        <f t="shared" si="65"/>
        <v>0.65393360160965797</v>
      </c>
      <c r="M83">
        <f t="shared" si="66"/>
        <v>0.11567404426559358</v>
      </c>
      <c r="N83">
        <f t="shared" si="67"/>
        <v>0.23039235412474848</v>
      </c>
      <c r="O83">
        <f t="shared" si="68"/>
        <v>0.73947122932356502</v>
      </c>
      <c r="P83">
        <f t="shared" si="69"/>
        <v>0.26052877067643515</v>
      </c>
      <c r="Q83">
        <f t="shared" si="70"/>
        <v>0.76960764587525154</v>
      </c>
      <c r="R83" s="6" t="s">
        <v>46</v>
      </c>
      <c r="S83" s="6">
        <f>AVERAGE(L82:L84)</f>
        <v>0.71056117892696236</v>
      </c>
      <c r="T83" s="6">
        <f t="shared" ref="T83:W83" si="84">AVERAGE(M82:M84)</f>
        <v>0.12874463382674181</v>
      </c>
      <c r="U83" s="6">
        <f t="shared" si="84"/>
        <v>0.16069418724629589</v>
      </c>
      <c r="V83" s="7">
        <f t="shared" si="84"/>
        <v>0.81588741554670585</v>
      </c>
      <c r="W83" s="7">
        <f t="shared" si="84"/>
        <v>0.18411258445329434</v>
      </c>
      <c r="X83" s="6">
        <f>AVERAGE(Q82:Q84)</f>
        <v>0.83930581275370419</v>
      </c>
    </row>
    <row r="84" spans="1:24" x14ac:dyDescent="0.25">
      <c r="A84" s="1">
        <v>41544</v>
      </c>
      <c r="B84" s="2" t="s">
        <v>34</v>
      </c>
      <c r="C84" s="2" t="s">
        <v>6</v>
      </c>
      <c r="D84" s="2" t="s">
        <v>29</v>
      </c>
      <c r="E84" s="3" t="s">
        <v>69</v>
      </c>
      <c r="F84">
        <v>2.2162000000000002</v>
      </c>
      <c r="G84">
        <v>7.86</v>
      </c>
      <c r="H84">
        <v>6.0526</v>
      </c>
      <c r="I84">
        <f t="shared" si="63"/>
        <v>0.89810000000000012</v>
      </c>
      <c r="J84">
        <f t="shared" si="64"/>
        <v>0.90930000000000022</v>
      </c>
      <c r="L84">
        <f t="shared" si="65"/>
        <v>0.77005089058524168</v>
      </c>
      <c r="M84">
        <f t="shared" si="66"/>
        <v>0.11426208651399491</v>
      </c>
      <c r="N84">
        <f t="shared" si="67"/>
        <v>0.11568702290076338</v>
      </c>
      <c r="O84">
        <f t="shared" si="68"/>
        <v>0.86938910354931842</v>
      </c>
      <c r="P84">
        <f t="shared" si="69"/>
        <v>0.13061089645068161</v>
      </c>
      <c r="Q84">
        <f t="shared" si="70"/>
        <v>0.88431297709923662</v>
      </c>
      <c r="R84" s="6" t="s">
        <v>47</v>
      </c>
      <c r="S84" s="6">
        <f>STDEV(L82:L84)/SQRT(3)</f>
        <v>3.3550708186758864E-2</v>
      </c>
      <c r="T84" s="6">
        <f t="shared" ref="T84:W84" si="85">STDEV(M82:M84)/SQRT(3)</f>
        <v>1.378259675420152E-2</v>
      </c>
      <c r="U84" s="6">
        <f t="shared" si="85"/>
        <v>3.5339130612592105E-2</v>
      </c>
      <c r="V84" s="7">
        <f t="shared" si="85"/>
        <v>3.9215087157702493E-2</v>
      </c>
      <c r="W84" s="7">
        <f t="shared" si="85"/>
        <v>3.9215087157702527E-2</v>
      </c>
      <c r="X84" s="6">
        <f>STDEV(Q82:Q84)/SQRT(3)</f>
        <v>3.5339130612592098E-2</v>
      </c>
    </row>
    <row r="85" spans="1:24" x14ac:dyDescent="0.25">
      <c r="A85" s="1">
        <v>41544</v>
      </c>
      <c r="B85" s="2" t="s">
        <v>79</v>
      </c>
      <c r="C85" s="2" t="s">
        <v>7</v>
      </c>
      <c r="D85" s="2" t="s">
        <v>12</v>
      </c>
      <c r="E85" s="3" t="s">
        <v>70</v>
      </c>
      <c r="F85">
        <v>1.7782</v>
      </c>
      <c r="G85">
        <v>18.5</v>
      </c>
      <c r="H85">
        <v>17.1492</v>
      </c>
      <c r="I85">
        <f t="shared" si="63"/>
        <v>0.47639999999999993</v>
      </c>
      <c r="J85">
        <f t="shared" si="64"/>
        <v>0.87439999999999962</v>
      </c>
      <c r="L85">
        <f t="shared" si="65"/>
        <v>0.92698378378378377</v>
      </c>
      <c r="M85">
        <f t="shared" si="66"/>
        <v>2.575135135135135E-2</v>
      </c>
      <c r="N85">
        <f t="shared" si="67"/>
        <v>4.7264864864864843E-2</v>
      </c>
      <c r="O85">
        <f t="shared" si="68"/>
        <v>0.95148582968996198</v>
      </c>
      <c r="P85">
        <f t="shared" si="69"/>
        <v>4.8514170310037921E-2</v>
      </c>
      <c r="Q85">
        <f t="shared" si="70"/>
        <v>0.95273513513513508</v>
      </c>
    </row>
    <row r="86" spans="1:24" x14ac:dyDescent="0.25">
      <c r="A86" s="1">
        <v>41544</v>
      </c>
      <c r="B86" s="2" t="s">
        <v>79</v>
      </c>
      <c r="C86" s="2" t="s">
        <v>8</v>
      </c>
      <c r="D86" s="2" t="s">
        <v>15</v>
      </c>
      <c r="E86" s="3" t="s">
        <v>71</v>
      </c>
      <c r="F86">
        <v>2.6520999999999999</v>
      </c>
      <c r="G86">
        <v>20.95</v>
      </c>
      <c r="H86">
        <v>18.384499999999999</v>
      </c>
      <c r="I86">
        <f t="shared" si="63"/>
        <v>1.3459999999999999</v>
      </c>
      <c r="J86">
        <f t="shared" si="64"/>
        <v>1.2195000000000003</v>
      </c>
      <c r="L86">
        <f t="shared" si="65"/>
        <v>0.87754176610978518</v>
      </c>
      <c r="M86">
        <f t="shared" si="66"/>
        <v>6.424821002386634E-2</v>
      </c>
      <c r="N86">
        <f t="shared" si="67"/>
        <v>5.8210023866348465E-2</v>
      </c>
      <c r="O86">
        <f t="shared" si="68"/>
        <v>0.93779330748826772</v>
      </c>
      <c r="P86">
        <f t="shared" si="69"/>
        <v>6.2206692511732317E-2</v>
      </c>
      <c r="Q86">
        <f t="shared" si="70"/>
        <v>0.94178997613365156</v>
      </c>
      <c r="R86" s="6" t="s">
        <v>46</v>
      </c>
      <c r="S86" s="6">
        <f>AVERAGE(L85:L87)</f>
        <v>0.88160332133350294</v>
      </c>
      <c r="T86" s="6">
        <f t="shared" ref="T86:W86" si="86">AVERAGE(M85:M87)</f>
        <v>6.2514074497086222E-2</v>
      </c>
      <c r="U86" s="6">
        <f t="shared" si="86"/>
        <v>5.5882604169410856E-2</v>
      </c>
      <c r="V86" s="7">
        <f t="shared" si="86"/>
        <v>0.94012873810100206</v>
      </c>
      <c r="W86" s="7">
        <f t="shared" si="86"/>
        <v>5.9871261898997968E-2</v>
      </c>
      <c r="X86" s="6">
        <f>AVERAGE(Q85:Q87)</f>
        <v>0.94411739583058907</v>
      </c>
    </row>
    <row r="87" spans="1:24" x14ac:dyDescent="0.25">
      <c r="A87" s="1">
        <v>41544</v>
      </c>
      <c r="B87" s="2" t="s">
        <v>79</v>
      </c>
      <c r="C87" s="2" t="s">
        <v>6</v>
      </c>
      <c r="D87" s="2" t="s">
        <v>16</v>
      </c>
      <c r="E87" s="3" t="s">
        <v>72</v>
      </c>
      <c r="F87">
        <v>3.0322</v>
      </c>
      <c r="G87">
        <v>17.579999999999998</v>
      </c>
      <c r="H87">
        <v>14.7722</v>
      </c>
      <c r="I87">
        <f t="shared" si="63"/>
        <v>1.7148000000000001</v>
      </c>
      <c r="J87">
        <f t="shared" si="64"/>
        <v>1.0929999999999984</v>
      </c>
      <c r="L87">
        <f t="shared" si="65"/>
        <v>0.84028441410693977</v>
      </c>
      <c r="M87">
        <f t="shared" si="66"/>
        <v>9.7542662116040971E-2</v>
      </c>
      <c r="N87">
        <f t="shared" si="67"/>
        <v>6.2172923777019259E-2</v>
      </c>
      <c r="O87">
        <f t="shared" si="68"/>
        <v>0.93110707712477636</v>
      </c>
      <c r="P87">
        <f t="shared" si="69"/>
        <v>6.8892922875223667E-2</v>
      </c>
      <c r="Q87">
        <f t="shared" si="70"/>
        <v>0.93782707622298078</v>
      </c>
      <c r="R87" s="6" t="s">
        <v>47</v>
      </c>
      <c r="S87" s="6">
        <f>STDEV(L85:L87)/SQRT(3)</f>
        <v>2.5110206083828381E-2</v>
      </c>
      <c r="T87" s="6">
        <f t="shared" ref="T87:W87" si="87">STDEV(M85:M87)/SQRT(3)</f>
        <v>2.0742496593925165E-2</v>
      </c>
      <c r="U87" s="6">
        <f t="shared" si="87"/>
        <v>4.4581467362696863E-3</v>
      </c>
      <c r="V87" s="7">
        <f t="shared" si="87"/>
        <v>5.9976124732662658E-3</v>
      </c>
      <c r="W87" s="7">
        <f t="shared" si="87"/>
        <v>5.9976124732662927E-3</v>
      </c>
      <c r="X87" s="6">
        <f>STDEV(Q85:Q87)/SQRT(3)</f>
        <v>4.4581467362696638E-3</v>
      </c>
    </row>
    <row r="88" spans="1:24" x14ac:dyDescent="0.25">
      <c r="A88" s="1">
        <v>41544</v>
      </c>
      <c r="B88" s="2" t="s">
        <v>9</v>
      </c>
      <c r="C88" s="2" t="s">
        <v>7</v>
      </c>
      <c r="D88" s="2" t="s">
        <v>23</v>
      </c>
      <c r="E88" s="3" t="s">
        <v>73</v>
      </c>
      <c r="F88">
        <v>1.6592</v>
      </c>
      <c r="G88">
        <v>23.16</v>
      </c>
      <c r="H88">
        <v>22.0471</v>
      </c>
      <c r="I88">
        <f t="shared" si="63"/>
        <v>0.37020000000000008</v>
      </c>
      <c r="J88">
        <f t="shared" si="64"/>
        <v>0.74269999999999969</v>
      </c>
      <c r="L88">
        <f t="shared" si="65"/>
        <v>0.951947322970639</v>
      </c>
      <c r="M88">
        <f t="shared" si="66"/>
        <v>1.5984455958549228E-2</v>
      </c>
      <c r="N88">
        <f t="shared" si="67"/>
        <v>3.2068221070811732E-2</v>
      </c>
      <c r="O88">
        <f t="shared" si="68"/>
        <v>0.96741085924404779</v>
      </c>
      <c r="P88">
        <f t="shared" si="69"/>
        <v>3.2589140755952213E-2</v>
      </c>
      <c r="Q88">
        <f t="shared" si="70"/>
        <v>0.96793177892918825</v>
      </c>
    </row>
    <row r="89" spans="1:24" x14ac:dyDescent="0.25">
      <c r="A89" s="1">
        <v>41544</v>
      </c>
      <c r="B89" s="2" t="s">
        <v>9</v>
      </c>
      <c r="C89" s="2" t="s">
        <v>8</v>
      </c>
      <c r="D89" s="2" t="s">
        <v>21</v>
      </c>
      <c r="E89" s="3" t="s">
        <v>74</v>
      </c>
      <c r="F89">
        <v>1.4944999999999999</v>
      </c>
      <c r="G89">
        <v>25.16</v>
      </c>
      <c r="H89">
        <v>24.244299999999999</v>
      </c>
      <c r="I89">
        <f t="shared" si="63"/>
        <v>0.18829999999999991</v>
      </c>
      <c r="J89">
        <f t="shared" si="64"/>
        <v>0.72740000000000116</v>
      </c>
      <c r="L89">
        <f t="shared" si="65"/>
        <v>0.9636049284578696</v>
      </c>
      <c r="M89">
        <f t="shared" si="66"/>
        <v>7.4841017488076278E-3</v>
      </c>
      <c r="N89">
        <f t="shared" si="67"/>
        <v>2.8910969793322781E-2</v>
      </c>
      <c r="O89">
        <f t="shared" si="68"/>
        <v>0.9708710260014336</v>
      </c>
      <c r="P89">
        <f t="shared" si="69"/>
        <v>2.9128973998566426E-2</v>
      </c>
      <c r="Q89">
        <f t="shared" si="70"/>
        <v>0.97108903020667725</v>
      </c>
      <c r="R89" s="6" t="s">
        <v>46</v>
      </c>
      <c r="S89" s="6">
        <f>AVERAGE(L88:L90)</f>
        <v>0.94931632595031867</v>
      </c>
      <c r="T89" s="6">
        <f t="shared" ref="T89:W89" si="88">AVERAGE(M88:M90)</f>
        <v>1.9733738513520092E-2</v>
      </c>
      <c r="U89" s="6">
        <f t="shared" si="88"/>
        <v>3.0949935536161238E-2</v>
      </c>
      <c r="V89" s="7">
        <f t="shared" si="88"/>
        <v>0.96841008220227687</v>
      </c>
      <c r="W89" s="7">
        <f t="shared" si="88"/>
        <v>3.158991779772314E-2</v>
      </c>
      <c r="X89" s="6">
        <f>AVERAGE(Q88:Q90)</f>
        <v>0.9690500644638389</v>
      </c>
    </row>
    <row r="90" spans="1:24" x14ac:dyDescent="0.25">
      <c r="A90" s="1">
        <v>41544</v>
      </c>
      <c r="B90" s="2" t="s">
        <v>9</v>
      </c>
      <c r="C90" s="2" t="s">
        <v>6</v>
      </c>
      <c r="D90" s="2" t="s">
        <v>11</v>
      </c>
      <c r="E90" s="3" t="s">
        <v>75</v>
      </c>
      <c r="F90">
        <v>2.2412999999999998</v>
      </c>
      <c r="G90">
        <v>25.66</v>
      </c>
      <c r="H90">
        <v>23.9253</v>
      </c>
      <c r="I90">
        <f t="shared" si="63"/>
        <v>0.91689999999999983</v>
      </c>
      <c r="J90">
        <f t="shared" si="64"/>
        <v>0.8178000000000003</v>
      </c>
      <c r="L90">
        <f t="shared" si="65"/>
        <v>0.93239672642244742</v>
      </c>
      <c r="M90">
        <f t="shared" si="66"/>
        <v>3.5732657833203424E-2</v>
      </c>
      <c r="N90">
        <f t="shared" si="67"/>
        <v>3.1870615744349191E-2</v>
      </c>
      <c r="O90">
        <f t="shared" si="68"/>
        <v>0.96694836136134921</v>
      </c>
      <c r="P90">
        <f t="shared" si="69"/>
        <v>3.3051638638650786E-2</v>
      </c>
      <c r="Q90">
        <f t="shared" si="70"/>
        <v>0.96812938425565087</v>
      </c>
      <c r="R90" s="6" t="s">
        <v>47</v>
      </c>
      <c r="S90" s="6">
        <f>STDEV(L88:L90)/SQRT(3)</f>
        <v>9.1045698701555568E-3</v>
      </c>
      <c r="T90" s="6">
        <f t="shared" ref="T90:W90" si="89">STDEV(M88:M90)/SQRT(3)</f>
        <v>8.367358602949725E-3</v>
      </c>
      <c r="U90" s="6">
        <f t="shared" si="89"/>
        <v>1.0210775258867742E-3</v>
      </c>
      <c r="V90" s="7">
        <f t="shared" si="89"/>
        <v>1.2376940063186263E-3</v>
      </c>
      <c r="W90" s="7">
        <f t="shared" si="89"/>
        <v>1.2376940063186165E-3</v>
      </c>
      <c r="X90" s="6">
        <f>STDEV(Q88:Q90)/SQRT(3)</f>
        <v>1.021077525886779E-3</v>
      </c>
    </row>
  </sheetData>
  <sortState ref="A1:X69">
    <sortCondition ref="A1:A69"/>
    <sortCondition ref="B1:B69"/>
    <sortCondition ref="C1:C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Avg &amp; SE (negatives removed)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2014-11-24T16:12:41Z</dcterms:created>
  <dcterms:modified xsi:type="dcterms:W3CDTF">2016-04-20T16:09:08Z</dcterms:modified>
</cp:coreProperties>
</file>