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\Google Drive\Side Projects\MSGUIS Year 2\Final Data Files\For Metadata\"/>
    </mc:Choice>
  </mc:AlternateContent>
  <bookViews>
    <workbookView xWindow="360" yWindow="135" windowWidth="18195" windowHeight="8505"/>
  </bookViews>
  <sheets>
    <sheet name="Horn Island SOC" sheetId="1" r:id="rId1"/>
  </sheets>
  <calcPr calcId="152511"/>
</workbook>
</file>

<file path=xl/calcChain.xml><?xml version="1.0" encoding="utf-8"?>
<calcChain xmlns="http://schemas.openxmlformats.org/spreadsheetml/2006/main">
  <c r="N106" i="1" l="1"/>
  <c r="O106" i="1" s="1"/>
  <c r="M106" i="1"/>
  <c r="O103" i="1"/>
  <c r="N103" i="1"/>
  <c r="M103" i="1"/>
  <c r="N100" i="1"/>
  <c r="O100" i="1" s="1"/>
  <c r="M100" i="1"/>
  <c r="N97" i="1"/>
  <c r="O97" i="1" s="1"/>
  <c r="M97" i="1"/>
  <c r="N94" i="1"/>
  <c r="O94" i="1" s="1"/>
  <c r="M94" i="1"/>
  <c r="O91" i="1"/>
  <c r="N91" i="1"/>
  <c r="M91" i="1"/>
  <c r="N88" i="1"/>
  <c r="O88" i="1" s="1"/>
  <c r="M88" i="1"/>
  <c r="N85" i="1"/>
  <c r="O85" i="1" s="1"/>
  <c r="M85" i="1"/>
  <c r="N82" i="1"/>
  <c r="O82" i="1" s="1"/>
  <c r="M82" i="1"/>
  <c r="O79" i="1"/>
  <c r="N79" i="1"/>
  <c r="M79" i="1"/>
  <c r="N76" i="1"/>
  <c r="O76" i="1" s="1"/>
  <c r="M76" i="1"/>
  <c r="N73" i="1"/>
  <c r="O73" i="1" s="1"/>
  <c r="M73" i="1"/>
  <c r="N70" i="1"/>
  <c r="O70" i="1" s="1"/>
  <c r="M70" i="1"/>
  <c r="O67" i="1"/>
  <c r="N67" i="1"/>
  <c r="M67" i="1"/>
  <c r="N64" i="1"/>
  <c r="O64" i="1" s="1"/>
  <c r="M64" i="1"/>
  <c r="N61" i="1"/>
  <c r="O61" i="1" s="1"/>
  <c r="M61" i="1"/>
  <c r="N58" i="1"/>
  <c r="O58" i="1" s="1"/>
  <c r="M58" i="1"/>
  <c r="O55" i="1"/>
  <c r="N55" i="1"/>
  <c r="M55" i="1"/>
  <c r="N52" i="1"/>
  <c r="O52" i="1" s="1"/>
  <c r="M52" i="1"/>
  <c r="N49" i="1"/>
  <c r="O49" i="1" s="1"/>
  <c r="M49" i="1"/>
  <c r="N46" i="1"/>
  <c r="O46" i="1" s="1"/>
  <c r="M46" i="1"/>
  <c r="O43" i="1"/>
  <c r="N43" i="1"/>
  <c r="M43" i="1"/>
  <c r="N40" i="1"/>
  <c r="O40" i="1" s="1"/>
  <c r="M40" i="1"/>
  <c r="N37" i="1"/>
  <c r="O37" i="1" s="1"/>
  <c r="M37" i="1"/>
  <c r="N34" i="1"/>
  <c r="O34" i="1" s="1"/>
  <c r="M34" i="1"/>
  <c r="O31" i="1"/>
  <c r="N31" i="1"/>
  <c r="M31" i="1"/>
  <c r="N28" i="1"/>
  <c r="O28" i="1" s="1"/>
  <c r="M28" i="1"/>
  <c r="N25" i="1"/>
  <c r="O25" i="1" s="1"/>
  <c r="M25" i="1"/>
  <c r="N22" i="1"/>
  <c r="O22" i="1" s="1"/>
  <c r="M22" i="1"/>
  <c r="O19" i="1"/>
  <c r="N19" i="1"/>
  <c r="M19" i="1"/>
  <c r="N16" i="1"/>
  <c r="O16" i="1" s="1"/>
  <c r="M16" i="1"/>
  <c r="N13" i="1"/>
  <c r="O13" i="1" s="1"/>
  <c r="M13" i="1"/>
  <c r="N10" i="1"/>
  <c r="O10" i="1" s="1"/>
  <c r="M10" i="1"/>
  <c r="O7" i="1"/>
  <c r="N7" i="1"/>
  <c r="M7" i="1"/>
  <c r="N4" i="1"/>
  <c r="O4" i="1" s="1"/>
  <c r="M4" i="1"/>
  <c r="J85" i="1" l="1"/>
  <c r="J84" i="1"/>
  <c r="J83" i="1"/>
  <c r="J106" i="1"/>
  <c r="J105" i="1"/>
  <c r="J104" i="1"/>
  <c r="J64" i="1"/>
  <c r="J63" i="1"/>
  <c r="J62" i="1"/>
  <c r="J73" i="1"/>
  <c r="J72" i="1"/>
  <c r="J71" i="1"/>
  <c r="J34" i="1"/>
  <c r="J33" i="1"/>
  <c r="J32" i="1"/>
  <c r="J22" i="1"/>
  <c r="J21" i="1"/>
  <c r="J20" i="1"/>
  <c r="J55" i="1"/>
  <c r="J54" i="1"/>
  <c r="J53" i="1"/>
  <c r="H85" i="1"/>
  <c r="H84" i="1"/>
  <c r="H83" i="1"/>
  <c r="H106" i="1"/>
  <c r="H105" i="1"/>
  <c r="H104" i="1"/>
  <c r="H64" i="1"/>
  <c r="H63" i="1"/>
  <c r="H62" i="1"/>
  <c r="L62" i="1" s="1"/>
  <c r="H73" i="1"/>
  <c r="H72" i="1"/>
  <c r="H71" i="1"/>
  <c r="H34" i="1"/>
  <c r="H33" i="1"/>
  <c r="L33" i="1" s="1"/>
  <c r="H32" i="1"/>
  <c r="H22" i="1"/>
  <c r="H21" i="1"/>
  <c r="H20" i="1"/>
  <c r="H55" i="1"/>
  <c r="H54" i="1"/>
  <c r="L54" i="1" s="1"/>
  <c r="H53" i="1"/>
  <c r="F85" i="1"/>
  <c r="K85" i="1" s="1"/>
  <c r="F84" i="1"/>
  <c r="F83" i="1"/>
  <c r="F106" i="1"/>
  <c r="F105" i="1"/>
  <c r="K105" i="1" s="1"/>
  <c r="F104" i="1"/>
  <c r="F64" i="1"/>
  <c r="F63" i="1"/>
  <c r="F62" i="1"/>
  <c r="K62" i="1" s="1"/>
  <c r="F73" i="1"/>
  <c r="F72" i="1"/>
  <c r="K72" i="1" s="1"/>
  <c r="F71" i="1"/>
  <c r="F34" i="1"/>
  <c r="F33" i="1"/>
  <c r="F32" i="1"/>
  <c r="K32" i="1" s="1"/>
  <c r="F22" i="1"/>
  <c r="F21" i="1"/>
  <c r="K21" i="1" s="1"/>
  <c r="F20" i="1"/>
  <c r="F55" i="1"/>
  <c r="F54" i="1"/>
  <c r="F53" i="1"/>
  <c r="K53" i="1" s="1"/>
  <c r="L71" i="1" l="1"/>
  <c r="L63" i="1"/>
  <c r="K20" i="1"/>
  <c r="K33" i="1"/>
  <c r="L106" i="1"/>
  <c r="K73" i="1"/>
  <c r="K84" i="1"/>
  <c r="K63" i="1"/>
  <c r="K106" i="1"/>
  <c r="K34" i="1"/>
  <c r="K54" i="1"/>
  <c r="K71" i="1"/>
  <c r="K64" i="1"/>
  <c r="L21" i="1"/>
  <c r="L64" i="1"/>
  <c r="L83" i="1"/>
  <c r="K55" i="1"/>
  <c r="K104" i="1"/>
  <c r="L55" i="1"/>
  <c r="L22" i="1"/>
  <c r="L34" i="1"/>
  <c r="L72" i="1"/>
  <c r="L104" i="1"/>
  <c r="L84" i="1"/>
  <c r="L20" i="1"/>
  <c r="K22" i="1"/>
  <c r="K83" i="1"/>
  <c r="L53" i="1"/>
  <c r="L32" i="1"/>
  <c r="L73" i="1"/>
  <c r="L105" i="1"/>
  <c r="L85" i="1"/>
  <c r="J76" i="1"/>
  <c r="J75" i="1"/>
  <c r="J74" i="1"/>
  <c r="J97" i="1"/>
  <c r="L97" i="1" s="1"/>
  <c r="J96" i="1"/>
  <c r="J95" i="1"/>
  <c r="J25" i="1"/>
  <c r="J24" i="1"/>
  <c r="L24" i="1" s="1"/>
  <c r="J23" i="1"/>
  <c r="J46" i="1"/>
  <c r="J45" i="1"/>
  <c r="J44" i="1"/>
  <c r="L44" i="1" s="1"/>
  <c r="J13" i="1"/>
  <c r="J12" i="1"/>
  <c r="J11" i="1"/>
  <c r="H76" i="1"/>
  <c r="K76" i="1" s="1"/>
  <c r="H75" i="1"/>
  <c r="H74" i="1"/>
  <c r="H97" i="1"/>
  <c r="H96" i="1"/>
  <c r="H95" i="1"/>
  <c r="H25" i="1"/>
  <c r="H24" i="1"/>
  <c r="H23" i="1"/>
  <c r="H46" i="1"/>
  <c r="H45" i="1"/>
  <c r="H44" i="1"/>
  <c r="H13" i="1"/>
  <c r="H12" i="1"/>
  <c r="H11" i="1"/>
  <c r="F76" i="1"/>
  <c r="F75" i="1"/>
  <c r="F74" i="1"/>
  <c r="F97" i="1"/>
  <c r="F96" i="1"/>
  <c r="F95" i="1"/>
  <c r="F25" i="1"/>
  <c r="F24" i="1"/>
  <c r="F23" i="1"/>
  <c r="F46" i="1"/>
  <c r="F45" i="1"/>
  <c r="F44" i="1"/>
  <c r="F13" i="1"/>
  <c r="F12" i="1"/>
  <c r="F11" i="1"/>
  <c r="J82" i="1"/>
  <c r="J81" i="1"/>
  <c r="J80" i="1"/>
  <c r="J103" i="1"/>
  <c r="J102" i="1"/>
  <c r="J101" i="1"/>
  <c r="J61" i="1"/>
  <c r="J60" i="1"/>
  <c r="J59" i="1"/>
  <c r="J70" i="1"/>
  <c r="J69" i="1"/>
  <c r="J68" i="1"/>
  <c r="J31" i="1"/>
  <c r="J30" i="1"/>
  <c r="J29" i="1"/>
  <c r="J52" i="1"/>
  <c r="J51" i="1"/>
  <c r="J50" i="1"/>
  <c r="J19" i="1"/>
  <c r="J18" i="1"/>
  <c r="J17" i="1"/>
  <c r="J79" i="1"/>
  <c r="J78" i="1"/>
  <c r="J77" i="1"/>
  <c r="J100" i="1"/>
  <c r="J99" i="1"/>
  <c r="J98" i="1"/>
  <c r="J58" i="1"/>
  <c r="J57" i="1"/>
  <c r="J56" i="1"/>
  <c r="J67" i="1"/>
  <c r="J66" i="1"/>
  <c r="J65" i="1"/>
  <c r="J28" i="1"/>
  <c r="J27" i="1"/>
  <c r="J26" i="1"/>
  <c r="J49" i="1"/>
  <c r="J48" i="1"/>
  <c r="J47" i="1"/>
  <c r="J16" i="1"/>
  <c r="J15" i="1"/>
  <c r="J14" i="1"/>
  <c r="H14" i="1"/>
  <c r="K14" i="1" s="1"/>
  <c r="H15" i="1"/>
  <c r="H16" i="1"/>
  <c r="K16" i="1" s="1"/>
  <c r="H47" i="1"/>
  <c r="H48" i="1"/>
  <c r="H49" i="1"/>
  <c r="H26" i="1"/>
  <c r="K26" i="1" s="1"/>
  <c r="H27" i="1"/>
  <c r="H28" i="1"/>
  <c r="H65" i="1"/>
  <c r="H66" i="1"/>
  <c r="H67" i="1"/>
  <c r="H56" i="1"/>
  <c r="H57" i="1"/>
  <c r="L57" i="1" s="1"/>
  <c r="H58" i="1"/>
  <c r="H98" i="1"/>
  <c r="H99" i="1"/>
  <c r="H100" i="1"/>
  <c r="H77" i="1"/>
  <c r="H78" i="1"/>
  <c r="H79" i="1"/>
  <c r="H17" i="1"/>
  <c r="L17" i="1" s="1"/>
  <c r="H18" i="1"/>
  <c r="H19" i="1"/>
  <c r="H50" i="1"/>
  <c r="H51" i="1"/>
  <c r="H52" i="1"/>
  <c r="H29" i="1"/>
  <c r="H30" i="1"/>
  <c r="H31" i="1"/>
  <c r="L31" i="1" s="1"/>
  <c r="H68" i="1"/>
  <c r="H69" i="1"/>
  <c r="H70" i="1"/>
  <c r="H59" i="1"/>
  <c r="H60" i="1"/>
  <c r="H61" i="1"/>
  <c r="H101" i="1"/>
  <c r="H102" i="1"/>
  <c r="L102" i="1" s="1"/>
  <c r="H103" i="1"/>
  <c r="H80" i="1"/>
  <c r="H81" i="1"/>
  <c r="H82" i="1"/>
  <c r="F65" i="1"/>
  <c r="F66" i="1"/>
  <c r="K66" i="1" s="1"/>
  <c r="F67" i="1"/>
  <c r="F56" i="1"/>
  <c r="F57" i="1"/>
  <c r="F58" i="1"/>
  <c r="K58" i="1" s="1"/>
  <c r="F98" i="1"/>
  <c r="F99" i="1"/>
  <c r="F100" i="1"/>
  <c r="F77" i="1"/>
  <c r="K77" i="1" s="1"/>
  <c r="F78" i="1"/>
  <c r="F79" i="1"/>
  <c r="F17" i="1"/>
  <c r="F18" i="1"/>
  <c r="K18" i="1" s="1"/>
  <c r="F19" i="1"/>
  <c r="F50" i="1"/>
  <c r="F51" i="1"/>
  <c r="F52" i="1"/>
  <c r="K52" i="1" s="1"/>
  <c r="F29" i="1"/>
  <c r="F30" i="1"/>
  <c r="F31" i="1"/>
  <c r="F68" i="1"/>
  <c r="K68" i="1" s="1"/>
  <c r="F69" i="1"/>
  <c r="F70" i="1"/>
  <c r="F59" i="1"/>
  <c r="F60" i="1"/>
  <c r="K60" i="1" s="1"/>
  <c r="F61" i="1"/>
  <c r="F101" i="1"/>
  <c r="F102" i="1"/>
  <c r="F103" i="1"/>
  <c r="K103" i="1" s="1"/>
  <c r="F80" i="1"/>
  <c r="F81" i="1"/>
  <c r="F82" i="1"/>
  <c r="J9" i="1"/>
  <c r="J10" i="1"/>
  <c r="J41" i="1"/>
  <c r="J42" i="1"/>
  <c r="J43" i="1"/>
  <c r="J92" i="1"/>
  <c r="J93" i="1"/>
  <c r="J94" i="1"/>
  <c r="J5" i="1"/>
  <c r="J6" i="1"/>
  <c r="J7" i="1"/>
  <c r="J38" i="1"/>
  <c r="J39" i="1"/>
  <c r="J40" i="1"/>
  <c r="J89" i="1"/>
  <c r="J90" i="1"/>
  <c r="J91" i="1"/>
  <c r="J2" i="1"/>
  <c r="J3" i="1"/>
  <c r="J4" i="1"/>
  <c r="J35" i="1"/>
  <c r="J36" i="1"/>
  <c r="J37" i="1"/>
  <c r="J86" i="1"/>
  <c r="J87" i="1"/>
  <c r="J88" i="1"/>
  <c r="J8" i="1"/>
  <c r="H9" i="1"/>
  <c r="H10" i="1"/>
  <c r="H41" i="1"/>
  <c r="H42" i="1"/>
  <c r="H43" i="1"/>
  <c r="H92" i="1"/>
  <c r="H93" i="1"/>
  <c r="H94" i="1"/>
  <c r="H5" i="1"/>
  <c r="H6" i="1"/>
  <c r="H7" i="1"/>
  <c r="H38" i="1"/>
  <c r="H39" i="1"/>
  <c r="H40" i="1"/>
  <c r="H89" i="1"/>
  <c r="H90" i="1"/>
  <c r="H91" i="1"/>
  <c r="H2" i="1"/>
  <c r="H3" i="1"/>
  <c r="H4" i="1"/>
  <c r="H35" i="1"/>
  <c r="H36" i="1"/>
  <c r="H37" i="1"/>
  <c r="H86" i="1"/>
  <c r="H87" i="1"/>
  <c r="H88" i="1"/>
  <c r="H8" i="1"/>
  <c r="F9" i="1"/>
  <c r="F10" i="1"/>
  <c r="F41" i="1"/>
  <c r="F42" i="1"/>
  <c r="F43" i="1"/>
  <c r="F92" i="1"/>
  <c r="F93" i="1"/>
  <c r="F94" i="1"/>
  <c r="F5" i="1"/>
  <c r="F6" i="1"/>
  <c r="F7" i="1"/>
  <c r="F38" i="1"/>
  <c r="F39" i="1"/>
  <c r="F40" i="1"/>
  <c r="F89" i="1"/>
  <c r="F90" i="1"/>
  <c r="F91" i="1"/>
  <c r="F2" i="1"/>
  <c r="F3" i="1"/>
  <c r="F4" i="1"/>
  <c r="F35" i="1"/>
  <c r="F36" i="1"/>
  <c r="F37" i="1"/>
  <c r="F86" i="1"/>
  <c r="F87" i="1"/>
  <c r="F88" i="1"/>
  <c r="F8" i="1"/>
  <c r="K13" i="1" l="1"/>
  <c r="K44" i="1"/>
  <c r="K24" i="1"/>
  <c r="K97" i="1"/>
  <c r="L11" i="1"/>
  <c r="L45" i="1"/>
  <c r="L25" i="1"/>
  <c r="L74" i="1"/>
  <c r="L15" i="1"/>
  <c r="K23" i="1"/>
  <c r="K87" i="1"/>
  <c r="K35" i="1"/>
  <c r="K91" i="1"/>
  <c r="K39" i="1"/>
  <c r="K5" i="1"/>
  <c r="K43" i="1"/>
  <c r="K9" i="1"/>
  <c r="L86" i="1"/>
  <c r="L4" i="1"/>
  <c r="L90" i="1"/>
  <c r="L38" i="1"/>
  <c r="L94" i="1"/>
  <c r="L42" i="1"/>
  <c r="K81" i="1"/>
  <c r="K101" i="1"/>
  <c r="K70" i="1"/>
  <c r="K30" i="1"/>
  <c r="K50" i="1"/>
  <c r="K79" i="1"/>
  <c r="K99" i="1"/>
  <c r="K56" i="1"/>
  <c r="L26" i="1"/>
  <c r="L66" i="1"/>
  <c r="L77" i="1"/>
  <c r="L52" i="1"/>
  <c r="L60" i="1"/>
  <c r="K80" i="1"/>
  <c r="K61" i="1"/>
  <c r="K69" i="1"/>
  <c r="K29" i="1"/>
  <c r="K19" i="1"/>
  <c r="K78" i="1"/>
  <c r="K98" i="1"/>
  <c r="K67" i="1"/>
  <c r="L81" i="1"/>
  <c r="L101" i="1"/>
  <c r="L70" i="1"/>
  <c r="L30" i="1"/>
  <c r="L50" i="1"/>
  <c r="L79" i="1"/>
  <c r="L99" i="1"/>
  <c r="L56" i="1"/>
  <c r="L28" i="1"/>
  <c r="L48" i="1"/>
  <c r="L59" i="1"/>
  <c r="K59" i="1"/>
  <c r="L100" i="1"/>
  <c r="K100" i="1"/>
  <c r="L65" i="1"/>
  <c r="K65" i="1"/>
  <c r="K86" i="1"/>
  <c r="K4" i="1"/>
  <c r="K90" i="1"/>
  <c r="K38" i="1"/>
  <c r="K94" i="1"/>
  <c r="K57" i="1"/>
  <c r="K102" i="1"/>
  <c r="L103" i="1"/>
  <c r="L68" i="1"/>
  <c r="L18" i="1"/>
  <c r="L58" i="1"/>
  <c r="K31" i="1"/>
  <c r="K15" i="1"/>
  <c r="L82" i="1"/>
  <c r="K82" i="1"/>
  <c r="L51" i="1"/>
  <c r="K51" i="1"/>
  <c r="L49" i="1"/>
  <c r="K49" i="1"/>
  <c r="K17" i="1"/>
  <c r="K42" i="1"/>
  <c r="L8" i="1"/>
  <c r="L37" i="1"/>
  <c r="L3" i="1"/>
  <c r="L89" i="1"/>
  <c r="L7" i="1"/>
  <c r="L93" i="1"/>
  <c r="L41" i="1"/>
  <c r="K11" i="1"/>
  <c r="K45" i="1"/>
  <c r="K25" i="1"/>
  <c r="K74" i="1"/>
  <c r="L12" i="1"/>
  <c r="L46" i="1"/>
  <c r="L95" i="1"/>
  <c r="L75" i="1"/>
  <c r="K8" i="1"/>
  <c r="L88" i="1"/>
  <c r="L36" i="1"/>
  <c r="L2" i="1"/>
  <c r="L40" i="1"/>
  <c r="L6" i="1"/>
  <c r="L92" i="1"/>
  <c r="L10" i="1"/>
  <c r="L80" i="1"/>
  <c r="L61" i="1"/>
  <c r="L69" i="1"/>
  <c r="L29" i="1"/>
  <c r="L19" i="1"/>
  <c r="L78" i="1"/>
  <c r="L98" i="1"/>
  <c r="L67" i="1"/>
  <c r="L27" i="1"/>
  <c r="L47" i="1"/>
  <c r="K12" i="1"/>
  <c r="K46" i="1"/>
  <c r="K95" i="1"/>
  <c r="K75" i="1"/>
  <c r="L13" i="1"/>
  <c r="L23" i="1"/>
  <c r="L96" i="1"/>
  <c r="L76" i="1"/>
  <c r="K47" i="1"/>
  <c r="K96" i="1"/>
  <c r="K88" i="1"/>
  <c r="K36" i="1"/>
  <c r="K2" i="1"/>
  <c r="K40" i="1"/>
  <c r="K6" i="1"/>
  <c r="K92" i="1"/>
  <c r="K10" i="1"/>
  <c r="L87" i="1"/>
  <c r="L35" i="1"/>
  <c r="L91" i="1"/>
  <c r="L39" i="1"/>
  <c r="L5" i="1"/>
  <c r="L43" i="1"/>
  <c r="L9" i="1"/>
  <c r="K27" i="1"/>
  <c r="L16" i="1"/>
  <c r="K89" i="1"/>
  <c r="L14" i="1"/>
  <c r="K28" i="1"/>
  <c r="K48" i="1"/>
  <c r="K37" i="1"/>
  <c r="K3" i="1"/>
  <c r="K7" i="1"/>
  <c r="K93" i="1"/>
  <c r="K41" i="1"/>
</calcChain>
</file>

<file path=xl/sharedStrings.xml><?xml version="1.0" encoding="utf-8"?>
<sst xmlns="http://schemas.openxmlformats.org/spreadsheetml/2006/main" count="120" uniqueCount="22">
  <si>
    <t>Date</t>
  </si>
  <si>
    <t>Tin Weight</t>
  </si>
  <si>
    <t>Initial Weight + Tin</t>
  </si>
  <si>
    <t>Initial Weight</t>
  </si>
  <si>
    <t>Oven Dry Weight + Tin</t>
  </si>
  <si>
    <t>Oven Dry Weight</t>
  </si>
  <si>
    <t>Muffled Weight + Tin</t>
  </si>
  <si>
    <t>Muffled Weight</t>
  </si>
  <si>
    <t>1B</t>
  </si>
  <si>
    <t>Replicate</t>
  </si>
  <si>
    <t>Moisture Content</t>
  </si>
  <si>
    <t>2C</t>
  </si>
  <si>
    <t>3C</t>
  </si>
  <si>
    <t>%OM Avg</t>
  </si>
  <si>
    <t>%OM Stdev</t>
  </si>
  <si>
    <t>%OM SE</t>
  </si>
  <si>
    <t>Organic Content (%)</t>
  </si>
  <si>
    <t>2M</t>
  </si>
  <si>
    <t>3M</t>
  </si>
  <si>
    <t>1M</t>
  </si>
  <si>
    <t>1C</t>
  </si>
  <si>
    <t>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</si>
</sst>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activeCell="P5" sqref="P5"/>
    </sheetView>
  </sheetViews>
  <sheetFormatPr defaultRowHeight="15" x14ac:dyDescent="0.25"/>
  <cols>
    <col min="1" max="1" width="11" bestFit="1" customWidth="1"/>
    <col min="2" max="2" width="4.42578125" bestFit="1" customWidth="1"/>
    <col min="4" max="4" width="10.5703125" bestFit="1" customWidth="1"/>
    <col min="5" max="5" width="17.85546875" bestFit="1" customWidth="1"/>
    <col min="6" max="6" width="13.140625" bestFit="1" customWidth="1"/>
    <col min="7" max="7" width="20.85546875" bestFit="1" customWidth="1"/>
    <col min="8" max="8" width="16.140625" bestFit="1" customWidth="1"/>
    <col min="9" max="9" width="19.85546875" bestFit="1" customWidth="1"/>
    <col min="10" max="10" width="15.140625" bestFit="1" customWidth="1"/>
    <col min="11" max="11" width="16.7109375" bestFit="1" customWidth="1"/>
    <col min="12" max="12" width="15.42578125" bestFit="1" customWidth="1"/>
    <col min="13" max="13" width="12" customWidth="1"/>
    <col min="14" max="14" width="12" bestFit="1" customWidth="1"/>
  </cols>
  <sheetData>
    <row r="1" spans="1:15" x14ac:dyDescent="0.25">
      <c r="A1" t="s">
        <v>0</v>
      </c>
      <c r="B1" t="s">
        <v>21</v>
      </c>
      <c r="C1" t="s">
        <v>9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10</v>
      </c>
      <c r="L1" t="s">
        <v>16</v>
      </c>
      <c r="M1" t="s">
        <v>13</v>
      </c>
      <c r="N1" t="s">
        <v>14</v>
      </c>
      <c r="O1" t="s">
        <v>15</v>
      </c>
    </row>
    <row r="2" spans="1:15" x14ac:dyDescent="0.25">
      <c r="A2" s="1">
        <v>41162</v>
      </c>
      <c r="B2" t="s">
        <v>8</v>
      </c>
      <c r="C2">
        <v>1</v>
      </c>
      <c r="D2">
        <v>4.1025</v>
      </c>
      <c r="E2">
        <v>41.451700000000002</v>
      </c>
      <c r="F2">
        <f t="shared" ref="F2:F13" si="0">E2-D2</f>
        <v>37.349200000000003</v>
      </c>
      <c r="G2">
        <v>29.904699999999998</v>
      </c>
      <c r="H2">
        <f t="shared" ref="H2:H33" si="1">G2-D2</f>
        <v>25.802199999999999</v>
      </c>
      <c r="I2">
        <v>29.4541</v>
      </c>
      <c r="J2">
        <f t="shared" ref="J2:J33" si="2">I2-D2</f>
        <v>25.351600000000001</v>
      </c>
      <c r="K2">
        <f t="shared" ref="K2:K33" si="3">(F2-H2)/F2*100</f>
        <v>30.916324847654042</v>
      </c>
      <c r="L2">
        <f t="shared" ref="L2:L33" si="4">(H2-J2)/H2*100</f>
        <v>1.746362713257001</v>
      </c>
    </row>
    <row r="3" spans="1:15" x14ac:dyDescent="0.25">
      <c r="A3" s="1">
        <v>41162</v>
      </c>
      <c r="B3" t="s">
        <v>8</v>
      </c>
      <c r="C3">
        <v>2</v>
      </c>
      <c r="D3">
        <v>4.1009000000000002</v>
      </c>
      <c r="E3">
        <v>45.038899999999998</v>
      </c>
      <c r="F3">
        <f t="shared" si="0"/>
        <v>40.937999999999995</v>
      </c>
      <c r="G3">
        <v>33.572200000000002</v>
      </c>
      <c r="H3">
        <f t="shared" si="1"/>
        <v>29.471300000000003</v>
      </c>
      <c r="I3">
        <v>33.127299999999998</v>
      </c>
      <c r="J3">
        <f t="shared" si="2"/>
        <v>29.026399999999999</v>
      </c>
      <c r="K3">
        <f t="shared" si="3"/>
        <v>28.009917436122901</v>
      </c>
      <c r="L3">
        <f t="shared" si="4"/>
        <v>1.5096042590588268</v>
      </c>
    </row>
    <row r="4" spans="1:15" x14ac:dyDescent="0.25">
      <c r="A4" s="1">
        <v>41162</v>
      </c>
      <c r="B4" t="s">
        <v>8</v>
      </c>
      <c r="C4">
        <v>3</v>
      </c>
      <c r="D4">
        <v>4.0933999999999999</v>
      </c>
      <c r="E4">
        <v>47.325099999999999</v>
      </c>
      <c r="F4">
        <f t="shared" si="0"/>
        <v>43.231699999999996</v>
      </c>
      <c r="G4">
        <v>36.248199999999997</v>
      </c>
      <c r="H4">
        <f t="shared" si="1"/>
        <v>32.154799999999994</v>
      </c>
      <c r="I4">
        <v>35.981900000000003</v>
      </c>
      <c r="J4">
        <f t="shared" si="2"/>
        <v>31.888500000000004</v>
      </c>
      <c r="K4">
        <f t="shared" si="3"/>
        <v>25.622170768209447</v>
      </c>
      <c r="L4">
        <f t="shared" si="4"/>
        <v>0.82818117357281174</v>
      </c>
      <c r="M4">
        <f>AVERAGE(L2:L4)</f>
        <v>1.3613827152962132</v>
      </c>
      <c r="N4">
        <f>STDEV(L2:L4)</f>
        <v>0.47669859920156749</v>
      </c>
      <c r="O4">
        <f>N4/SQRT(3)</f>
        <v>0.27522206457134252</v>
      </c>
    </row>
    <row r="5" spans="1:15" x14ac:dyDescent="0.25">
      <c r="A5" s="1">
        <v>41207</v>
      </c>
      <c r="B5" t="s">
        <v>8</v>
      </c>
      <c r="C5">
        <v>1</v>
      </c>
      <c r="D5">
        <v>4.0646000000000004</v>
      </c>
      <c r="E5">
        <v>46.646000000000001</v>
      </c>
      <c r="F5">
        <f t="shared" si="0"/>
        <v>42.581400000000002</v>
      </c>
      <c r="G5">
        <v>37.665999999999997</v>
      </c>
      <c r="H5">
        <f t="shared" si="1"/>
        <v>33.601399999999998</v>
      </c>
      <c r="I5">
        <v>37.561599999999999</v>
      </c>
      <c r="J5">
        <f t="shared" si="2"/>
        <v>33.497</v>
      </c>
      <c r="K5">
        <f t="shared" si="3"/>
        <v>21.089020088583286</v>
      </c>
      <c r="L5">
        <f t="shared" si="4"/>
        <v>0.31070133982512121</v>
      </c>
    </row>
    <row r="6" spans="1:15" x14ac:dyDescent="0.25">
      <c r="A6" s="1">
        <v>41207</v>
      </c>
      <c r="B6" t="s">
        <v>8</v>
      </c>
      <c r="C6">
        <v>2</v>
      </c>
      <c r="D6">
        <v>4.0388000000000002</v>
      </c>
      <c r="E6">
        <v>49.760199999999998</v>
      </c>
      <c r="F6">
        <f t="shared" si="0"/>
        <v>45.721399999999996</v>
      </c>
      <c r="G6">
        <v>39.334699999999998</v>
      </c>
      <c r="H6">
        <f t="shared" si="1"/>
        <v>35.295899999999996</v>
      </c>
      <c r="I6">
        <v>39.085999999999999</v>
      </c>
      <c r="J6">
        <f t="shared" si="2"/>
        <v>35.047199999999997</v>
      </c>
      <c r="K6">
        <f t="shared" si="3"/>
        <v>22.802232652543449</v>
      </c>
      <c r="L6">
        <f t="shared" si="4"/>
        <v>0.70461441697194149</v>
      </c>
    </row>
    <row r="7" spans="1:15" x14ac:dyDescent="0.25">
      <c r="A7" s="1">
        <v>41207</v>
      </c>
      <c r="B7" t="s">
        <v>8</v>
      </c>
      <c r="C7">
        <v>3</v>
      </c>
      <c r="D7">
        <v>4.0667</v>
      </c>
      <c r="E7">
        <v>45.642899999999997</v>
      </c>
      <c r="F7">
        <f t="shared" si="0"/>
        <v>41.5762</v>
      </c>
      <c r="G7">
        <v>37.130800000000001</v>
      </c>
      <c r="H7">
        <f t="shared" si="1"/>
        <v>33.064100000000003</v>
      </c>
      <c r="I7">
        <v>36.998800000000003</v>
      </c>
      <c r="J7">
        <f t="shared" si="2"/>
        <v>32.932100000000005</v>
      </c>
      <c r="K7">
        <f t="shared" si="3"/>
        <v>20.473492045930115</v>
      </c>
      <c r="L7">
        <f t="shared" si="4"/>
        <v>0.39922453658196622</v>
      </c>
      <c r="M7">
        <f>AVERAGE(L5:L7)</f>
        <v>0.47151343112634297</v>
      </c>
      <c r="N7">
        <f>STDEV(L5:L7)</f>
        <v>0.20666673968651847</v>
      </c>
      <c r="O7">
        <f>N7/SQRT(3)</f>
        <v>0.11931909779055376</v>
      </c>
    </row>
    <row r="8" spans="1:15" x14ac:dyDescent="0.25">
      <c r="A8" s="1">
        <v>41394</v>
      </c>
      <c r="B8" t="s">
        <v>8</v>
      </c>
      <c r="C8">
        <v>1</v>
      </c>
      <c r="D8">
        <v>4.0820999999999996</v>
      </c>
      <c r="E8">
        <v>28.2882</v>
      </c>
      <c r="F8">
        <f t="shared" si="0"/>
        <v>24.206099999999999</v>
      </c>
      <c r="G8">
        <v>15.830299999999999</v>
      </c>
      <c r="H8">
        <f t="shared" si="1"/>
        <v>11.748200000000001</v>
      </c>
      <c r="I8">
        <v>14.9232</v>
      </c>
      <c r="J8">
        <f t="shared" si="2"/>
        <v>10.841100000000001</v>
      </c>
      <c r="K8">
        <f t="shared" si="3"/>
        <v>51.465952797022233</v>
      </c>
      <c r="L8">
        <f t="shared" si="4"/>
        <v>7.7211828194957501</v>
      </c>
    </row>
    <row r="9" spans="1:15" x14ac:dyDescent="0.25">
      <c r="A9" s="1">
        <v>41394</v>
      </c>
      <c r="B9" t="s">
        <v>8</v>
      </c>
      <c r="C9">
        <v>2</v>
      </c>
      <c r="D9">
        <v>4.0666000000000002</v>
      </c>
      <c r="E9">
        <v>51.674399999999999</v>
      </c>
      <c r="F9">
        <f t="shared" si="0"/>
        <v>47.607799999999997</v>
      </c>
      <c r="G9">
        <v>39.965400000000002</v>
      </c>
      <c r="H9">
        <f t="shared" si="1"/>
        <v>35.898800000000001</v>
      </c>
      <c r="I9">
        <v>39.319800000000001</v>
      </c>
      <c r="J9">
        <f t="shared" si="2"/>
        <v>35.2532</v>
      </c>
      <c r="K9">
        <f t="shared" si="3"/>
        <v>24.594709270329645</v>
      </c>
      <c r="L9">
        <f t="shared" si="4"/>
        <v>1.7983888040825926</v>
      </c>
    </row>
    <row r="10" spans="1:15" x14ac:dyDescent="0.25">
      <c r="A10" s="1">
        <v>41394</v>
      </c>
      <c r="B10" t="s">
        <v>8</v>
      </c>
      <c r="C10">
        <v>3</v>
      </c>
      <c r="D10">
        <v>4.0914000000000001</v>
      </c>
      <c r="E10">
        <v>41.561100000000003</v>
      </c>
      <c r="F10">
        <f t="shared" si="0"/>
        <v>37.469700000000003</v>
      </c>
      <c r="G10">
        <v>30.9968</v>
      </c>
      <c r="H10">
        <f t="shared" si="1"/>
        <v>26.9054</v>
      </c>
      <c r="I10">
        <v>30.359500000000001</v>
      </c>
      <c r="J10">
        <f t="shared" si="2"/>
        <v>26.2681</v>
      </c>
      <c r="K10">
        <f t="shared" si="3"/>
        <v>28.194247618742619</v>
      </c>
      <c r="L10">
        <f t="shared" si="4"/>
        <v>2.3686694864227991</v>
      </c>
      <c r="M10">
        <f>AVERAGE(L8:L10)</f>
        <v>3.9627470366670479</v>
      </c>
      <c r="N10">
        <f>STDEV(L8:L10)</f>
        <v>3.2673666253418832</v>
      </c>
      <c r="O10">
        <f>N10/SQRT(3)</f>
        <v>1.8864150006823355</v>
      </c>
    </row>
    <row r="11" spans="1:15" x14ac:dyDescent="0.25">
      <c r="A11" s="1">
        <v>41450</v>
      </c>
      <c r="B11" t="s">
        <v>8</v>
      </c>
      <c r="C11">
        <v>1</v>
      </c>
      <c r="D11">
        <v>4.0979999999999999</v>
      </c>
      <c r="E11">
        <v>25.1111</v>
      </c>
      <c r="F11">
        <f t="shared" si="0"/>
        <v>21.013100000000001</v>
      </c>
      <c r="G11">
        <v>19.9998</v>
      </c>
      <c r="H11">
        <f t="shared" si="1"/>
        <v>15.901800000000001</v>
      </c>
      <c r="I11">
        <v>19.836200000000002</v>
      </c>
      <c r="J11">
        <f t="shared" si="2"/>
        <v>15.738200000000003</v>
      </c>
      <c r="K11">
        <f t="shared" si="3"/>
        <v>24.324350048303202</v>
      </c>
      <c r="L11">
        <f t="shared" si="4"/>
        <v>1.0288143480612184</v>
      </c>
    </row>
    <row r="12" spans="1:15" x14ac:dyDescent="0.25">
      <c r="A12" s="1">
        <v>41450</v>
      </c>
      <c r="B12" t="s">
        <v>8</v>
      </c>
      <c r="C12">
        <v>2</v>
      </c>
      <c r="D12">
        <v>4.1041999999999996</v>
      </c>
      <c r="E12">
        <v>33.683799999999998</v>
      </c>
      <c r="F12">
        <f t="shared" si="0"/>
        <v>29.579599999999999</v>
      </c>
      <c r="G12">
        <v>27.109500000000001</v>
      </c>
      <c r="H12">
        <f t="shared" si="1"/>
        <v>23.005300000000002</v>
      </c>
      <c r="I12">
        <v>26.791399999999999</v>
      </c>
      <c r="J12">
        <f t="shared" si="2"/>
        <v>22.687200000000001</v>
      </c>
      <c r="K12">
        <f t="shared" si="3"/>
        <v>22.225790747677447</v>
      </c>
      <c r="L12">
        <f t="shared" si="4"/>
        <v>1.382724850360574</v>
      </c>
    </row>
    <row r="13" spans="1:15" x14ac:dyDescent="0.25">
      <c r="A13" s="1">
        <v>41450</v>
      </c>
      <c r="B13" t="s">
        <v>8</v>
      </c>
      <c r="C13">
        <v>3</v>
      </c>
      <c r="D13">
        <v>4.0876999999999999</v>
      </c>
      <c r="E13">
        <v>24.226099999999999</v>
      </c>
      <c r="F13">
        <f t="shared" si="0"/>
        <v>20.138399999999997</v>
      </c>
      <c r="G13">
        <v>16.235399999999998</v>
      </c>
      <c r="H13">
        <f t="shared" si="1"/>
        <v>12.147699999999999</v>
      </c>
      <c r="I13">
        <v>15.621700000000001</v>
      </c>
      <c r="J13">
        <f t="shared" si="2"/>
        <v>11.534000000000001</v>
      </c>
      <c r="K13">
        <f t="shared" si="3"/>
        <v>39.67892186072379</v>
      </c>
      <c r="L13">
        <f t="shared" si="4"/>
        <v>5.0519851494521433</v>
      </c>
      <c r="M13">
        <f>AVERAGE(L11:L13)</f>
        <v>2.4878414492913117</v>
      </c>
      <c r="N13">
        <f>STDEV(L11:L13)</f>
        <v>2.2276529907540144</v>
      </c>
      <c r="O13">
        <f>N13/SQRT(3)</f>
        <v>1.2861360538729052</v>
      </c>
    </row>
    <row r="14" spans="1:15" x14ac:dyDescent="0.25">
      <c r="A14" s="1">
        <v>41478</v>
      </c>
      <c r="B14" t="s">
        <v>8</v>
      </c>
      <c r="C14">
        <v>1</v>
      </c>
      <c r="D14">
        <v>3.7029999999999998</v>
      </c>
      <c r="E14" s="2"/>
      <c r="F14" s="2"/>
      <c r="G14">
        <v>27.895900000000001</v>
      </c>
      <c r="H14">
        <f t="shared" si="1"/>
        <v>24.192900000000002</v>
      </c>
      <c r="I14">
        <v>29.313600000000001</v>
      </c>
      <c r="J14">
        <f t="shared" si="2"/>
        <v>25.610600000000002</v>
      </c>
      <c r="K14" t="e">
        <f t="shared" si="3"/>
        <v>#DIV/0!</v>
      </c>
      <c r="L14" s="3">
        <f t="shared" si="4"/>
        <v>-5.8599837142302071</v>
      </c>
    </row>
    <row r="15" spans="1:15" x14ac:dyDescent="0.25">
      <c r="A15" s="1">
        <v>41478</v>
      </c>
      <c r="B15" t="s">
        <v>8</v>
      </c>
      <c r="C15">
        <v>2</v>
      </c>
      <c r="D15">
        <v>3.8028</v>
      </c>
      <c r="E15" s="2"/>
      <c r="F15" s="2"/>
      <c r="G15">
        <v>24.991599999999998</v>
      </c>
      <c r="H15">
        <f t="shared" si="1"/>
        <v>21.188799999999997</v>
      </c>
      <c r="I15">
        <v>24.450199999999999</v>
      </c>
      <c r="J15">
        <f t="shared" si="2"/>
        <v>20.647399999999998</v>
      </c>
      <c r="K15" t="e">
        <f t="shared" si="3"/>
        <v>#DIV/0!</v>
      </c>
      <c r="L15">
        <f t="shared" si="4"/>
        <v>2.5551234614513305</v>
      </c>
    </row>
    <row r="16" spans="1:15" x14ac:dyDescent="0.25">
      <c r="A16" s="1">
        <v>41478</v>
      </c>
      <c r="B16" t="s">
        <v>8</v>
      </c>
      <c r="C16">
        <v>3</v>
      </c>
      <c r="D16">
        <v>3.7189999999999999</v>
      </c>
      <c r="E16" s="2"/>
      <c r="F16" s="2"/>
      <c r="G16">
        <v>10.922800000000001</v>
      </c>
      <c r="H16">
        <f t="shared" si="1"/>
        <v>7.2038000000000011</v>
      </c>
      <c r="I16">
        <v>10.186199999999999</v>
      </c>
      <c r="J16">
        <f t="shared" si="2"/>
        <v>6.4672000000000001</v>
      </c>
      <c r="K16" t="e">
        <f t="shared" si="3"/>
        <v>#DIV/0!</v>
      </c>
      <c r="L16">
        <f t="shared" si="4"/>
        <v>10.225158943890737</v>
      </c>
      <c r="M16">
        <f>AVERAGE(L14:L16)</f>
        <v>2.30676623037062</v>
      </c>
      <c r="N16">
        <f>STDEV(L14:L16)</f>
        <v>8.0454468221906783</v>
      </c>
      <c r="O16">
        <f>N16/SQRT(2)</f>
        <v>5.6889900056467875</v>
      </c>
    </row>
    <row r="17" spans="1:15" x14ac:dyDescent="0.25">
      <c r="A17" s="1">
        <v>41505</v>
      </c>
      <c r="B17" t="s">
        <v>8</v>
      </c>
      <c r="C17">
        <v>1</v>
      </c>
      <c r="D17">
        <v>3.6678999999999999</v>
      </c>
      <c r="E17">
        <v>29.925999999999998</v>
      </c>
      <c r="F17">
        <f t="shared" ref="F17:F25" si="5">E17-D17</f>
        <v>26.258099999999999</v>
      </c>
      <c r="G17">
        <v>23.549900000000001</v>
      </c>
      <c r="H17">
        <f t="shared" si="1"/>
        <v>19.882000000000001</v>
      </c>
      <c r="I17">
        <v>23.4101</v>
      </c>
      <c r="J17">
        <f t="shared" si="2"/>
        <v>19.7422</v>
      </c>
      <c r="K17">
        <f t="shared" si="3"/>
        <v>24.282411903374566</v>
      </c>
      <c r="L17">
        <f t="shared" si="4"/>
        <v>0.70314857660195673</v>
      </c>
    </row>
    <row r="18" spans="1:15" x14ac:dyDescent="0.25">
      <c r="A18" s="1">
        <v>41505</v>
      </c>
      <c r="B18" t="s">
        <v>8</v>
      </c>
      <c r="C18">
        <v>2</v>
      </c>
      <c r="D18">
        <v>3.6349999999999998</v>
      </c>
      <c r="E18">
        <v>28.082799999999999</v>
      </c>
      <c r="F18">
        <f t="shared" si="5"/>
        <v>24.447800000000001</v>
      </c>
      <c r="G18">
        <v>21.3935</v>
      </c>
      <c r="H18">
        <f t="shared" si="1"/>
        <v>17.758499999999998</v>
      </c>
      <c r="I18">
        <v>21.217300000000002</v>
      </c>
      <c r="J18">
        <f t="shared" si="2"/>
        <v>17.582300000000004</v>
      </c>
      <c r="K18">
        <f t="shared" si="3"/>
        <v>27.36156218555454</v>
      </c>
      <c r="L18">
        <f t="shared" si="4"/>
        <v>0.99220091787028397</v>
      </c>
    </row>
    <row r="19" spans="1:15" x14ac:dyDescent="0.25">
      <c r="A19" s="1">
        <v>41505</v>
      </c>
      <c r="B19" t="s">
        <v>8</v>
      </c>
      <c r="C19">
        <v>3</v>
      </c>
      <c r="D19">
        <v>4.1081000000000003</v>
      </c>
      <c r="E19">
        <v>32.1432</v>
      </c>
      <c r="F19">
        <f t="shared" si="5"/>
        <v>28.0351</v>
      </c>
      <c r="G19">
        <v>25.853300000000001</v>
      </c>
      <c r="H19">
        <f t="shared" si="1"/>
        <v>21.745200000000001</v>
      </c>
      <c r="I19">
        <v>25.768899999999999</v>
      </c>
      <c r="J19">
        <f t="shared" si="2"/>
        <v>21.660799999999998</v>
      </c>
      <c r="K19">
        <f t="shared" si="3"/>
        <v>22.435803688947068</v>
      </c>
      <c r="L19">
        <f t="shared" si="4"/>
        <v>0.38813163364789582</v>
      </c>
      <c r="M19">
        <f>AVERAGE(L17:L19)</f>
        <v>0.69449370937337884</v>
      </c>
      <c r="N19">
        <f>STDEV(L17:L19)</f>
        <v>0.30212763044828472</v>
      </c>
      <c r="O19">
        <f>N19/SQRT(3)</f>
        <v>0.17443346876894097</v>
      </c>
    </row>
    <row r="20" spans="1:15" x14ac:dyDescent="0.25">
      <c r="A20" s="1">
        <v>74415</v>
      </c>
      <c r="B20" t="s">
        <v>8</v>
      </c>
      <c r="C20">
        <v>1</v>
      </c>
      <c r="D20">
        <v>4.0613000000000001</v>
      </c>
      <c r="E20">
        <v>41.632199999999997</v>
      </c>
      <c r="F20">
        <f t="shared" si="5"/>
        <v>37.570899999999995</v>
      </c>
      <c r="G20">
        <v>32.511600000000001</v>
      </c>
      <c r="H20">
        <f t="shared" si="1"/>
        <v>28.450300000000002</v>
      </c>
      <c r="I20">
        <v>32.058100000000003</v>
      </c>
      <c r="J20">
        <f t="shared" si="2"/>
        <v>27.996800000000004</v>
      </c>
      <c r="K20">
        <f t="shared" si="3"/>
        <v>24.275702738023295</v>
      </c>
      <c r="L20">
        <f t="shared" si="4"/>
        <v>1.5940077960513535</v>
      </c>
    </row>
    <row r="21" spans="1:15" x14ac:dyDescent="0.25">
      <c r="A21" s="1">
        <v>74415</v>
      </c>
      <c r="B21" t="s">
        <v>8</v>
      </c>
      <c r="C21">
        <v>2</v>
      </c>
      <c r="D21">
        <v>3.8184</v>
      </c>
      <c r="E21">
        <v>29.004200000000001</v>
      </c>
      <c r="F21">
        <f t="shared" si="5"/>
        <v>25.1858</v>
      </c>
      <c r="G21">
        <v>19.783799999999999</v>
      </c>
      <c r="H21">
        <f t="shared" si="1"/>
        <v>15.965399999999999</v>
      </c>
      <c r="I21">
        <v>19.1782</v>
      </c>
      <c r="J21">
        <f t="shared" si="2"/>
        <v>15.3598</v>
      </c>
      <c r="K21">
        <f t="shared" si="3"/>
        <v>36.609518061764966</v>
      </c>
      <c r="L21">
        <f t="shared" si="4"/>
        <v>3.7932028010572805</v>
      </c>
    </row>
    <row r="22" spans="1:15" x14ac:dyDescent="0.25">
      <c r="A22" s="1">
        <v>74415</v>
      </c>
      <c r="B22" t="s">
        <v>8</v>
      </c>
      <c r="C22">
        <v>3</v>
      </c>
      <c r="D22">
        <v>4.0498000000000003</v>
      </c>
      <c r="E22">
        <v>44.4238</v>
      </c>
      <c r="F22">
        <f t="shared" si="5"/>
        <v>40.374000000000002</v>
      </c>
      <c r="G22">
        <v>35.302599999999998</v>
      </c>
      <c r="H22">
        <f t="shared" si="1"/>
        <v>31.252799999999997</v>
      </c>
      <c r="I22">
        <v>35.0702</v>
      </c>
      <c r="J22">
        <f t="shared" si="2"/>
        <v>31.020399999999999</v>
      </c>
      <c r="K22">
        <f t="shared" si="3"/>
        <v>22.591766978748712</v>
      </c>
      <c r="L22">
        <f t="shared" si="4"/>
        <v>0.74361337224184199</v>
      </c>
      <c r="M22">
        <f>AVERAGE(L20:L22)</f>
        <v>2.0436079897834918</v>
      </c>
      <c r="N22">
        <f>STDEV(L20:L22)</f>
        <v>1.5737230289154129</v>
      </c>
      <c r="O22">
        <f>N22/SQRT(3)</f>
        <v>0.90858941437422691</v>
      </c>
    </row>
    <row r="23" spans="1:15" x14ac:dyDescent="0.25">
      <c r="A23" s="1">
        <v>41450</v>
      </c>
      <c r="B23" t="s">
        <v>20</v>
      </c>
      <c r="C23">
        <v>1</v>
      </c>
      <c r="D23">
        <v>3.6692999999999998</v>
      </c>
      <c r="E23">
        <v>15.097799999999999</v>
      </c>
      <c r="F23">
        <f t="shared" si="5"/>
        <v>11.4285</v>
      </c>
      <c r="G23">
        <v>7.9157999999999999</v>
      </c>
      <c r="H23">
        <f t="shared" si="1"/>
        <v>4.2465000000000002</v>
      </c>
      <c r="I23">
        <v>7.4320000000000004</v>
      </c>
      <c r="J23">
        <f t="shared" si="2"/>
        <v>3.7627000000000006</v>
      </c>
      <c r="K23">
        <f t="shared" si="3"/>
        <v>62.842892768079793</v>
      </c>
      <c r="L23">
        <f t="shared" si="4"/>
        <v>11.392911809725646</v>
      </c>
    </row>
    <row r="24" spans="1:15" x14ac:dyDescent="0.25">
      <c r="A24" s="1">
        <v>41450</v>
      </c>
      <c r="B24" t="s">
        <v>20</v>
      </c>
      <c r="C24">
        <v>2</v>
      </c>
      <c r="D24">
        <v>3.7949999999999999</v>
      </c>
      <c r="E24">
        <v>21.831499999999998</v>
      </c>
      <c r="F24">
        <f t="shared" si="5"/>
        <v>18.036499999999997</v>
      </c>
      <c r="G24">
        <v>12.0708</v>
      </c>
      <c r="H24">
        <f t="shared" si="1"/>
        <v>8.2758000000000003</v>
      </c>
      <c r="I24">
        <v>11.228400000000001</v>
      </c>
      <c r="J24">
        <f t="shared" si="2"/>
        <v>7.4334000000000007</v>
      </c>
      <c r="K24">
        <f t="shared" si="3"/>
        <v>54.116375128212226</v>
      </c>
      <c r="L24">
        <f t="shared" si="4"/>
        <v>10.179076343072568</v>
      </c>
    </row>
    <row r="25" spans="1:15" x14ac:dyDescent="0.25">
      <c r="A25" s="1">
        <v>41450</v>
      </c>
      <c r="B25" t="s">
        <v>20</v>
      </c>
      <c r="C25">
        <v>3</v>
      </c>
      <c r="D25">
        <v>3.6997</v>
      </c>
      <c r="E25">
        <v>30.547000000000001</v>
      </c>
      <c r="F25">
        <f t="shared" si="5"/>
        <v>26.847300000000001</v>
      </c>
      <c r="G25">
        <v>23.192399999999999</v>
      </c>
      <c r="H25">
        <f t="shared" si="1"/>
        <v>19.492699999999999</v>
      </c>
      <c r="I25">
        <v>22.8917</v>
      </c>
      <c r="J25">
        <f t="shared" si="2"/>
        <v>19.192</v>
      </c>
      <c r="K25">
        <f t="shared" si="3"/>
        <v>27.394188614870028</v>
      </c>
      <c r="L25">
        <f t="shared" si="4"/>
        <v>1.5426287789787925</v>
      </c>
      <c r="M25">
        <f>AVERAGE(L23:L25)</f>
        <v>7.7048723105923349</v>
      </c>
      <c r="N25">
        <f>STDEV(L23:L25)</f>
        <v>5.3710597783129321</v>
      </c>
      <c r="O25">
        <f>N25/SQRT(3)</f>
        <v>3.1009828088425433</v>
      </c>
    </row>
    <row r="26" spans="1:15" x14ac:dyDescent="0.25">
      <c r="A26" s="1">
        <v>41478</v>
      </c>
      <c r="B26" t="s">
        <v>20</v>
      </c>
      <c r="C26">
        <v>1</v>
      </c>
      <c r="D26">
        <v>3.8386</v>
      </c>
      <c r="E26" s="2"/>
      <c r="F26" s="2"/>
      <c r="G26">
        <v>18.0609</v>
      </c>
      <c r="H26">
        <f t="shared" si="1"/>
        <v>14.222300000000001</v>
      </c>
      <c r="I26">
        <v>17.702100000000002</v>
      </c>
      <c r="J26">
        <f t="shared" si="2"/>
        <v>13.863500000000002</v>
      </c>
      <c r="K26" t="e">
        <f t="shared" si="3"/>
        <v>#DIV/0!</v>
      </c>
      <c r="L26">
        <f t="shared" si="4"/>
        <v>2.5227987034445811</v>
      </c>
    </row>
    <row r="27" spans="1:15" x14ac:dyDescent="0.25">
      <c r="A27" s="1">
        <v>41478</v>
      </c>
      <c r="B27" t="s">
        <v>20</v>
      </c>
      <c r="C27">
        <v>2</v>
      </c>
      <c r="D27">
        <v>3.8052000000000001</v>
      </c>
      <c r="E27" s="2"/>
      <c r="F27" s="2"/>
      <c r="G27">
        <v>18.3476</v>
      </c>
      <c r="H27">
        <f t="shared" si="1"/>
        <v>14.542400000000001</v>
      </c>
      <c r="I27">
        <v>18.036100000000001</v>
      </c>
      <c r="J27">
        <f t="shared" si="2"/>
        <v>14.230900000000002</v>
      </c>
      <c r="K27" t="e">
        <f t="shared" si="3"/>
        <v>#DIV/0!</v>
      </c>
      <c r="L27">
        <f t="shared" si="4"/>
        <v>2.142012322587735</v>
      </c>
    </row>
    <row r="28" spans="1:15" x14ac:dyDescent="0.25">
      <c r="A28" s="1">
        <v>41478</v>
      </c>
      <c r="B28" t="s">
        <v>20</v>
      </c>
      <c r="C28">
        <v>3</v>
      </c>
      <c r="D28">
        <v>3.8005</v>
      </c>
      <c r="E28" s="2"/>
      <c r="F28" s="2"/>
      <c r="G28">
        <v>26.322099999999999</v>
      </c>
      <c r="H28">
        <f t="shared" si="1"/>
        <v>22.521599999999999</v>
      </c>
      <c r="I28">
        <v>25.931100000000001</v>
      </c>
      <c r="J28">
        <f t="shared" si="2"/>
        <v>22.130600000000001</v>
      </c>
      <c r="K28" t="e">
        <f t="shared" si="3"/>
        <v>#DIV/0!</v>
      </c>
      <c r="L28">
        <f t="shared" si="4"/>
        <v>1.7361111111111032</v>
      </c>
      <c r="M28">
        <f>AVERAGE(L26:L28)</f>
        <v>2.1336407123811401</v>
      </c>
      <c r="N28">
        <f>STDEV(L26:L28)</f>
        <v>0.39341060595254385</v>
      </c>
      <c r="O28">
        <f>N28/SQRT(3)</f>
        <v>0.227135719248755</v>
      </c>
    </row>
    <row r="29" spans="1:15" x14ac:dyDescent="0.25">
      <c r="A29" s="1">
        <v>41505</v>
      </c>
      <c r="B29" t="s">
        <v>20</v>
      </c>
      <c r="C29">
        <v>1</v>
      </c>
      <c r="D29">
        <v>4.0913000000000004</v>
      </c>
      <c r="E29">
        <v>28.366</v>
      </c>
      <c r="F29">
        <f t="shared" ref="F29:F46" si="6">E29-D29</f>
        <v>24.274699999999999</v>
      </c>
      <c r="G29">
        <v>21.171900000000001</v>
      </c>
      <c r="H29">
        <f t="shared" si="1"/>
        <v>17.0806</v>
      </c>
      <c r="I29">
        <v>20.9802</v>
      </c>
      <c r="J29">
        <f t="shared" si="2"/>
        <v>16.8889</v>
      </c>
      <c r="K29">
        <f t="shared" si="3"/>
        <v>29.636205596773589</v>
      </c>
      <c r="L29">
        <f t="shared" si="4"/>
        <v>1.1223259136095973</v>
      </c>
    </row>
    <row r="30" spans="1:15" x14ac:dyDescent="0.25">
      <c r="A30" s="1">
        <v>41505</v>
      </c>
      <c r="B30" t="s">
        <v>20</v>
      </c>
      <c r="C30">
        <v>2</v>
      </c>
      <c r="D30">
        <v>4.1132999999999997</v>
      </c>
      <c r="E30">
        <v>36.094799999999999</v>
      </c>
      <c r="F30">
        <f t="shared" si="6"/>
        <v>31.9815</v>
      </c>
      <c r="G30">
        <v>28.2058</v>
      </c>
      <c r="H30">
        <f t="shared" si="1"/>
        <v>24.092500000000001</v>
      </c>
      <c r="I30">
        <v>28.091999999999999</v>
      </c>
      <c r="J30">
        <f t="shared" si="2"/>
        <v>23.9787</v>
      </c>
      <c r="K30">
        <f t="shared" si="3"/>
        <v>24.667385832434373</v>
      </c>
      <c r="L30">
        <f t="shared" si="4"/>
        <v>0.47234616581924344</v>
      </c>
    </row>
    <row r="31" spans="1:15" x14ac:dyDescent="0.25">
      <c r="A31" s="1">
        <v>41505</v>
      </c>
      <c r="B31" t="s">
        <v>20</v>
      </c>
      <c r="C31">
        <v>3</v>
      </c>
      <c r="D31">
        <v>4.0976999999999997</v>
      </c>
      <c r="E31">
        <v>37.102499999999999</v>
      </c>
      <c r="F31">
        <f t="shared" si="6"/>
        <v>33.004800000000003</v>
      </c>
      <c r="G31">
        <v>28.765799999999999</v>
      </c>
      <c r="H31">
        <f t="shared" si="1"/>
        <v>24.668099999999999</v>
      </c>
      <c r="I31">
        <v>28.5825</v>
      </c>
      <c r="J31">
        <f t="shared" si="2"/>
        <v>24.4848</v>
      </c>
      <c r="K31">
        <f t="shared" si="3"/>
        <v>25.259053228621305</v>
      </c>
      <c r="L31">
        <f t="shared" si="4"/>
        <v>0.74306493001082019</v>
      </c>
      <c r="M31">
        <f>AVERAGE(L29:L31)</f>
        <v>0.7792456698132203</v>
      </c>
      <c r="N31">
        <f>STDEV(L29:L31)</f>
        <v>0.32649686458508281</v>
      </c>
      <c r="O31">
        <f>N31/SQRT(3)</f>
        <v>0.18850305265776637</v>
      </c>
    </row>
    <row r="32" spans="1:15" x14ac:dyDescent="0.25">
      <c r="A32" s="1">
        <v>74415</v>
      </c>
      <c r="B32" t="s">
        <v>20</v>
      </c>
      <c r="C32">
        <v>1</v>
      </c>
      <c r="D32">
        <v>4.0545</v>
      </c>
      <c r="E32">
        <v>37.400399999999998</v>
      </c>
      <c r="F32">
        <f t="shared" si="6"/>
        <v>33.3459</v>
      </c>
      <c r="G32">
        <v>30.1892</v>
      </c>
      <c r="H32">
        <f t="shared" si="1"/>
        <v>26.134699999999999</v>
      </c>
      <c r="I32">
        <v>30.050699999999999</v>
      </c>
      <c r="J32">
        <f t="shared" si="2"/>
        <v>25.996199999999998</v>
      </c>
      <c r="K32">
        <f t="shared" si="3"/>
        <v>21.625447206403191</v>
      </c>
      <c r="L32">
        <f t="shared" si="4"/>
        <v>0.52994677574259708</v>
      </c>
    </row>
    <row r="33" spans="1:15" x14ac:dyDescent="0.25">
      <c r="A33" s="1">
        <v>74415</v>
      </c>
      <c r="B33" t="s">
        <v>20</v>
      </c>
      <c r="C33">
        <v>2</v>
      </c>
      <c r="D33">
        <v>4.1151999999999997</v>
      </c>
      <c r="E33">
        <v>23.560600000000001</v>
      </c>
      <c r="F33">
        <f t="shared" si="6"/>
        <v>19.445399999999999</v>
      </c>
      <c r="G33">
        <v>17.467199999999998</v>
      </c>
      <c r="H33">
        <f t="shared" si="1"/>
        <v>13.351999999999999</v>
      </c>
      <c r="I33">
        <v>17.045200000000001</v>
      </c>
      <c r="J33">
        <f t="shared" si="2"/>
        <v>12.930000000000001</v>
      </c>
      <c r="K33">
        <f t="shared" si="3"/>
        <v>31.335945776378992</v>
      </c>
      <c r="L33">
        <f t="shared" si="4"/>
        <v>3.1605751947273601</v>
      </c>
    </row>
    <row r="34" spans="1:15" x14ac:dyDescent="0.25">
      <c r="A34" s="1">
        <v>74415</v>
      </c>
      <c r="B34" t="s">
        <v>20</v>
      </c>
      <c r="C34">
        <v>3</v>
      </c>
      <c r="D34">
        <v>4.0294999999999996</v>
      </c>
      <c r="E34">
        <v>30.0517</v>
      </c>
      <c r="F34">
        <f t="shared" si="6"/>
        <v>26.022200000000002</v>
      </c>
      <c r="G34">
        <v>21.915800000000001</v>
      </c>
      <c r="H34">
        <f t="shared" ref="H34:H65" si="7">G34-D34</f>
        <v>17.886300000000002</v>
      </c>
      <c r="I34">
        <v>21.5578</v>
      </c>
      <c r="J34">
        <f t="shared" ref="J34:J65" si="8">I34-D34</f>
        <v>17.528300000000002</v>
      </c>
      <c r="K34">
        <f t="shared" ref="K34:K65" si="9">(F34-H34)/F34*100</f>
        <v>31.265227382773165</v>
      </c>
      <c r="L34">
        <f t="shared" ref="L34:L65" si="10">(H34-J34)/H34*100</f>
        <v>2.0015318987157795</v>
      </c>
      <c r="M34">
        <f>AVERAGE(L32:L34)</f>
        <v>1.8973512897285787</v>
      </c>
      <c r="N34">
        <f>STDEV(L32:L34)</f>
        <v>1.3184049716074635</v>
      </c>
      <c r="O34">
        <f>N34/SQRT(3)</f>
        <v>0.76118146525851005</v>
      </c>
    </row>
    <row r="35" spans="1:15" x14ac:dyDescent="0.25">
      <c r="A35" s="1">
        <v>41162</v>
      </c>
      <c r="B35" t="s">
        <v>19</v>
      </c>
      <c r="C35">
        <v>1</v>
      </c>
      <c r="D35">
        <v>4.1082000000000001</v>
      </c>
      <c r="E35">
        <v>44.631500000000003</v>
      </c>
      <c r="F35">
        <f t="shared" si="6"/>
        <v>40.523300000000006</v>
      </c>
      <c r="G35">
        <v>34.299799999999998</v>
      </c>
      <c r="H35">
        <f t="shared" si="7"/>
        <v>30.191599999999998</v>
      </c>
      <c r="I35">
        <v>33.8553</v>
      </c>
      <c r="J35">
        <f t="shared" si="8"/>
        <v>29.7471</v>
      </c>
      <c r="K35">
        <f t="shared" si="9"/>
        <v>25.49570247240478</v>
      </c>
      <c r="L35">
        <f t="shared" si="10"/>
        <v>1.4722638084765232</v>
      </c>
    </row>
    <row r="36" spans="1:15" x14ac:dyDescent="0.25">
      <c r="A36" s="1">
        <v>41162</v>
      </c>
      <c r="B36" t="s">
        <v>19</v>
      </c>
      <c r="C36">
        <v>2</v>
      </c>
      <c r="D36">
        <v>4.0675999999999997</v>
      </c>
      <c r="E36">
        <v>28.953900000000001</v>
      </c>
      <c r="F36">
        <f t="shared" si="6"/>
        <v>24.886300000000002</v>
      </c>
      <c r="G36">
        <v>18.110900000000001</v>
      </c>
      <c r="H36">
        <f t="shared" si="7"/>
        <v>14.043300000000002</v>
      </c>
      <c r="I36">
        <v>17.6037</v>
      </c>
      <c r="J36">
        <f t="shared" si="8"/>
        <v>13.536100000000001</v>
      </c>
      <c r="K36">
        <f t="shared" si="9"/>
        <v>43.570157074374251</v>
      </c>
      <c r="L36">
        <f t="shared" si="10"/>
        <v>3.6116867118127569</v>
      </c>
    </row>
    <row r="37" spans="1:15" x14ac:dyDescent="0.25">
      <c r="A37" s="1">
        <v>41162</v>
      </c>
      <c r="B37" t="s">
        <v>19</v>
      </c>
      <c r="C37">
        <v>3</v>
      </c>
      <c r="D37">
        <v>4.0918999999999999</v>
      </c>
      <c r="E37">
        <v>31.9115</v>
      </c>
      <c r="F37">
        <f t="shared" si="6"/>
        <v>27.819600000000001</v>
      </c>
      <c r="G37">
        <v>24.6526</v>
      </c>
      <c r="H37">
        <f t="shared" si="7"/>
        <v>20.560700000000001</v>
      </c>
      <c r="I37">
        <v>24.080300000000001</v>
      </c>
      <c r="J37">
        <f t="shared" si="8"/>
        <v>19.988400000000002</v>
      </c>
      <c r="K37">
        <f t="shared" si="9"/>
        <v>26.092754748450737</v>
      </c>
      <c r="L37">
        <f t="shared" si="10"/>
        <v>2.783465543488298</v>
      </c>
      <c r="M37">
        <f>AVERAGE(L35:L37)</f>
        <v>2.6224720212591923</v>
      </c>
      <c r="N37">
        <f>STDEV(L35:L37)</f>
        <v>1.0787593686637031</v>
      </c>
      <c r="O37">
        <f>N37/SQRT(3)</f>
        <v>0.6228220118888198</v>
      </c>
    </row>
    <row r="38" spans="1:15" x14ac:dyDescent="0.25">
      <c r="A38" s="1">
        <v>41207</v>
      </c>
      <c r="B38" t="s">
        <v>19</v>
      </c>
      <c r="C38">
        <v>1</v>
      </c>
      <c r="D38">
        <v>4.0712000000000002</v>
      </c>
      <c r="E38">
        <v>45.653199999999998</v>
      </c>
      <c r="F38">
        <f t="shared" si="6"/>
        <v>41.582000000000001</v>
      </c>
      <c r="G38">
        <v>36.767600000000002</v>
      </c>
      <c r="H38">
        <f t="shared" si="7"/>
        <v>32.696400000000004</v>
      </c>
      <c r="I38">
        <v>36.668199999999999</v>
      </c>
      <c r="J38">
        <f t="shared" si="8"/>
        <v>32.597000000000001</v>
      </c>
      <c r="K38">
        <f t="shared" si="9"/>
        <v>21.368861526622087</v>
      </c>
      <c r="L38">
        <f t="shared" si="10"/>
        <v>0.30400900404938408</v>
      </c>
    </row>
    <row r="39" spans="1:15" x14ac:dyDescent="0.25">
      <c r="A39" s="1">
        <v>41207</v>
      </c>
      <c r="B39" t="s">
        <v>19</v>
      </c>
      <c r="C39">
        <v>2</v>
      </c>
      <c r="D39">
        <v>4.0651999999999999</v>
      </c>
      <c r="E39">
        <v>51.006500000000003</v>
      </c>
      <c r="F39">
        <f t="shared" si="6"/>
        <v>46.941300000000005</v>
      </c>
      <c r="G39">
        <v>41.482300000000002</v>
      </c>
      <c r="H39">
        <f t="shared" si="7"/>
        <v>37.417100000000005</v>
      </c>
      <c r="I39">
        <v>41.360399999999998</v>
      </c>
      <c r="J39">
        <f t="shared" si="8"/>
        <v>37.295200000000001</v>
      </c>
      <c r="K39">
        <f t="shared" si="9"/>
        <v>20.289595729134042</v>
      </c>
      <c r="L39">
        <f t="shared" si="10"/>
        <v>0.32578687284691665</v>
      </c>
    </row>
    <row r="40" spans="1:15" x14ac:dyDescent="0.25">
      <c r="A40" s="1">
        <v>41207</v>
      </c>
      <c r="B40" t="s">
        <v>19</v>
      </c>
      <c r="C40">
        <v>3</v>
      </c>
      <c r="D40">
        <v>4.0946999999999996</v>
      </c>
      <c r="E40">
        <v>51.329900000000002</v>
      </c>
      <c r="F40">
        <f t="shared" si="6"/>
        <v>47.235200000000006</v>
      </c>
      <c r="G40">
        <v>41.247500000000002</v>
      </c>
      <c r="H40">
        <f t="shared" si="7"/>
        <v>37.152799999999999</v>
      </c>
      <c r="I40">
        <v>41.140999999999998</v>
      </c>
      <c r="J40">
        <f t="shared" si="8"/>
        <v>37.046300000000002</v>
      </c>
      <c r="K40">
        <f t="shared" si="9"/>
        <v>21.345098570557564</v>
      </c>
      <c r="L40">
        <f t="shared" si="10"/>
        <v>0.28665403415084978</v>
      </c>
      <c r="M40">
        <f>AVERAGE(L38:L40)</f>
        <v>0.30548330368238352</v>
      </c>
      <c r="N40">
        <f>STDEV(L38:L40)</f>
        <v>1.9608032427018116E-2</v>
      </c>
      <c r="O40">
        <f>N40/SQRT(3)</f>
        <v>1.1320702800017821E-2</v>
      </c>
    </row>
    <row r="41" spans="1:15" x14ac:dyDescent="0.25">
      <c r="A41" s="1">
        <v>41394</v>
      </c>
      <c r="B41" t="s">
        <v>19</v>
      </c>
      <c r="C41">
        <v>1</v>
      </c>
      <c r="D41">
        <v>4.0815999999999999</v>
      </c>
      <c r="E41">
        <v>30.078299999999999</v>
      </c>
      <c r="F41">
        <f t="shared" si="6"/>
        <v>25.996699999999997</v>
      </c>
      <c r="G41">
        <v>22.065899999999999</v>
      </c>
      <c r="H41">
        <f t="shared" si="7"/>
        <v>17.984299999999998</v>
      </c>
      <c r="I41">
        <v>21.5745</v>
      </c>
      <c r="J41">
        <f t="shared" si="8"/>
        <v>17.492899999999999</v>
      </c>
      <c r="K41">
        <f t="shared" si="9"/>
        <v>30.820834952128539</v>
      </c>
      <c r="L41">
        <f t="shared" si="10"/>
        <v>2.7323832453862469</v>
      </c>
    </row>
    <row r="42" spans="1:15" x14ac:dyDescent="0.25">
      <c r="A42" s="1">
        <v>41394</v>
      </c>
      <c r="B42" t="s">
        <v>19</v>
      </c>
      <c r="C42">
        <v>2</v>
      </c>
      <c r="D42">
        <v>4.1032000000000002</v>
      </c>
      <c r="E42">
        <v>32.7896</v>
      </c>
      <c r="F42">
        <f t="shared" si="6"/>
        <v>28.686399999999999</v>
      </c>
      <c r="G42">
        <v>24.299299999999999</v>
      </c>
      <c r="H42">
        <f t="shared" si="7"/>
        <v>20.196099999999998</v>
      </c>
      <c r="I42">
        <v>23.9374</v>
      </c>
      <c r="J42">
        <f t="shared" si="8"/>
        <v>19.834199999999999</v>
      </c>
      <c r="K42">
        <f t="shared" si="9"/>
        <v>29.596951865692461</v>
      </c>
      <c r="L42">
        <f t="shared" si="10"/>
        <v>1.7919301251231603</v>
      </c>
    </row>
    <row r="43" spans="1:15" x14ac:dyDescent="0.25">
      <c r="A43" s="1">
        <v>41394</v>
      </c>
      <c r="B43" t="s">
        <v>19</v>
      </c>
      <c r="C43">
        <v>3</v>
      </c>
      <c r="D43">
        <v>4.0990000000000002</v>
      </c>
      <c r="E43">
        <v>42.983800000000002</v>
      </c>
      <c r="F43">
        <f t="shared" si="6"/>
        <v>38.884799999999998</v>
      </c>
      <c r="G43">
        <v>32.011099999999999</v>
      </c>
      <c r="H43">
        <f t="shared" si="7"/>
        <v>27.912099999999999</v>
      </c>
      <c r="I43">
        <v>31.596499999999999</v>
      </c>
      <c r="J43">
        <f t="shared" si="8"/>
        <v>27.497499999999999</v>
      </c>
      <c r="K43">
        <f t="shared" si="9"/>
        <v>28.218481257457928</v>
      </c>
      <c r="L43">
        <f t="shared" si="10"/>
        <v>1.4853773094822678</v>
      </c>
      <c r="M43">
        <f>AVERAGE(L41:L43)</f>
        <v>2.0032302266638919</v>
      </c>
      <c r="N43">
        <f>STDEV(L41:L43)</f>
        <v>0.64980131634852956</v>
      </c>
      <c r="O43">
        <f>N43/SQRT(3)</f>
        <v>0.37516296491359674</v>
      </c>
    </row>
    <row r="44" spans="1:15" x14ac:dyDescent="0.25">
      <c r="A44" s="1">
        <v>41450</v>
      </c>
      <c r="B44" t="s">
        <v>19</v>
      </c>
      <c r="C44">
        <v>1</v>
      </c>
      <c r="D44">
        <v>4.1166999999999998</v>
      </c>
      <c r="E44">
        <v>31.728200000000001</v>
      </c>
      <c r="F44">
        <f t="shared" si="6"/>
        <v>27.611499999999999</v>
      </c>
      <c r="G44">
        <v>23.231200000000001</v>
      </c>
      <c r="H44">
        <f t="shared" si="7"/>
        <v>19.1145</v>
      </c>
      <c r="I44">
        <v>22.843399999999999</v>
      </c>
      <c r="J44">
        <f t="shared" si="8"/>
        <v>18.726700000000001</v>
      </c>
      <c r="K44">
        <f t="shared" si="9"/>
        <v>30.77340963004545</v>
      </c>
      <c r="L44">
        <f t="shared" si="10"/>
        <v>2.0288262837113114</v>
      </c>
    </row>
    <row r="45" spans="1:15" x14ac:dyDescent="0.25">
      <c r="A45" s="1">
        <v>41450</v>
      </c>
      <c r="B45" t="s">
        <v>19</v>
      </c>
      <c r="C45">
        <v>2</v>
      </c>
      <c r="D45">
        <v>3.6543999999999999</v>
      </c>
      <c r="E45">
        <v>28.209399999999999</v>
      </c>
      <c r="F45">
        <f t="shared" si="6"/>
        <v>24.555</v>
      </c>
      <c r="G45">
        <v>22.344000000000001</v>
      </c>
      <c r="H45">
        <f t="shared" si="7"/>
        <v>18.689600000000002</v>
      </c>
      <c r="I45">
        <v>22.168399999999998</v>
      </c>
      <c r="J45">
        <f t="shared" si="8"/>
        <v>18.513999999999999</v>
      </c>
      <c r="K45">
        <f t="shared" si="9"/>
        <v>23.886784768886162</v>
      </c>
      <c r="L45">
        <f t="shared" si="10"/>
        <v>0.93955996918073603</v>
      </c>
    </row>
    <row r="46" spans="1:15" x14ac:dyDescent="0.25">
      <c r="A46" s="1">
        <v>41450</v>
      </c>
      <c r="B46" t="s">
        <v>19</v>
      </c>
      <c r="C46">
        <v>3</v>
      </c>
      <c r="D46">
        <v>3.7945000000000002</v>
      </c>
      <c r="E46">
        <v>25.497199999999999</v>
      </c>
      <c r="F46">
        <f t="shared" si="6"/>
        <v>21.7027</v>
      </c>
      <c r="G46">
        <v>19.136399999999998</v>
      </c>
      <c r="H46">
        <f t="shared" si="7"/>
        <v>15.341899999999999</v>
      </c>
      <c r="I46">
        <v>18.830500000000001</v>
      </c>
      <c r="J46">
        <f t="shared" si="8"/>
        <v>15.036000000000001</v>
      </c>
      <c r="K46">
        <f t="shared" si="9"/>
        <v>29.308795679800216</v>
      </c>
      <c r="L46">
        <f t="shared" si="10"/>
        <v>1.9938860245471399</v>
      </c>
      <c r="M46">
        <f>AVERAGE(L44:L46)</f>
        <v>1.6540907591463958</v>
      </c>
      <c r="N46">
        <f>STDEV(L44:L46)</f>
        <v>0.61904837677222535</v>
      </c>
      <c r="O46">
        <f>N46/SQRT(3)</f>
        <v>0.35740774697084521</v>
      </c>
    </row>
    <row r="47" spans="1:15" x14ac:dyDescent="0.25">
      <c r="A47" s="1">
        <v>41478</v>
      </c>
      <c r="B47" t="s">
        <v>19</v>
      </c>
      <c r="C47">
        <v>1</v>
      </c>
      <c r="D47">
        <v>3.8048000000000002</v>
      </c>
      <c r="E47" s="2"/>
      <c r="F47" s="2"/>
      <c r="G47">
        <v>27.284199999999998</v>
      </c>
      <c r="H47">
        <f t="shared" si="7"/>
        <v>23.479399999999998</v>
      </c>
      <c r="I47">
        <v>26.760200000000001</v>
      </c>
      <c r="J47">
        <f t="shared" si="8"/>
        <v>22.955400000000001</v>
      </c>
      <c r="K47" t="e">
        <f t="shared" si="9"/>
        <v>#DIV/0!</v>
      </c>
      <c r="L47">
        <f t="shared" si="10"/>
        <v>2.2317435709600644</v>
      </c>
    </row>
    <row r="48" spans="1:15" x14ac:dyDescent="0.25">
      <c r="A48" s="1">
        <v>41478</v>
      </c>
      <c r="B48" t="s">
        <v>19</v>
      </c>
      <c r="C48">
        <v>2</v>
      </c>
      <c r="D48">
        <v>3.6520999999999999</v>
      </c>
      <c r="E48" s="2"/>
      <c r="F48" s="2"/>
      <c r="G48">
        <v>36.490400000000001</v>
      </c>
      <c r="H48">
        <f t="shared" si="7"/>
        <v>32.838300000000004</v>
      </c>
      <c r="I48">
        <v>36.293100000000003</v>
      </c>
      <c r="J48">
        <f t="shared" si="8"/>
        <v>32.641000000000005</v>
      </c>
      <c r="K48" t="e">
        <f t="shared" si="9"/>
        <v>#DIV/0!</v>
      </c>
      <c r="L48">
        <f t="shared" si="10"/>
        <v>0.60082281969529006</v>
      </c>
    </row>
    <row r="49" spans="1:15" x14ac:dyDescent="0.25">
      <c r="A49" s="1">
        <v>41478</v>
      </c>
      <c r="B49" t="s">
        <v>19</v>
      </c>
      <c r="C49">
        <v>3</v>
      </c>
      <c r="D49">
        <v>3.7948</v>
      </c>
      <c r="E49" s="2"/>
      <c r="F49" s="2"/>
      <c r="G49">
        <v>25.928100000000001</v>
      </c>
      <c r="H49">
        <f t="shared" si="7"/>
        <v>22.133300000000002</v>
      </c>
      <c r="I49">
        <v>25.526199999999999</v>
      </c>
      <c r="J49">
        <f t="shared" si="8"/>
        <v>21.731400000000001</v>
      </c>
      <c r="K49" t="e">
        <f t="shared" si="9"/>
        <v>#DIV/0!</v>
      </c>
      <c r="L49">
        <f t="shared" si="10"/>
        <v>1.8158159876746855</v>
      </c>
      <c r="M49">
        <f>AVERAGE(L47:L49)</f>
        <v>1.5494607927766799</v>
      </c>
      <c r="N49">
        <f>STDEV(L47:L49)</f>
        <v>0.847457634111216</v>
      </c>
      <c r="O49">
        <f>N49/SQRT(3)</f>
        <v>0.48927989318091397</v>
      </c>
    </row>
    <row r="50" spans="1:15" x14ac:dyDescent="0.25">
      <c r="A50" s="1">
        <v>41505</v>
      </c>
      <c r="B50" t="s">
        <v>19</v>
      </c>
      <c r="C50">
        <v>1</v>
      </c>
      <c r="D50">
        <v>4.1247999999999996</v>
      </c>
      <c r="E50">
        <v>43.874600000000001</v>
      </c>
      <c r="F50">
        <f t="shared" ref="F50:F81" si="11">E50-D50</f>
        <v>39.7498</v>
      </c>
      <c r="G50">
        <v>35.583100000000002</v>
      </c>
      <c r="H50">
        <f t="shared" si="7"/>
        <v>31.458300000000001</v>
      </c>
      <c r="I50">
        <v>35.506100000000004</v>
      </c>
      <c r="J50">
        <f t="shared" si="8"/>
        <v>31.381300000000003</v>
      </c>
      <c r="K50">
        <f t="shared" si="9"/>
        <v>20.859224448928043</v>
      </c>
      <c r="L50">
        <f t="shared" si="10"/>
        <v>0.24476847127784454</v>
      </c>
    </row>
    <row r="51" spans="1:15" x14ac:dyDescent="0.25">
      <c r="A51" s="1">
        <v>41505</v>
      </c>
      <c r="B51" t="s">
        <v>19</v>
      </c>
      <c r="C51">
        <v>2</v>
      </c>
      <c r="D51">
        <v>4.0974000000000004</v>
      </c>
      <c r="E51">
        <v>36.521599999999999</v>
      </c>
      <c r="F51">
        <f t="shared" si="11"/>
        <v>32.424199999999999</v>
      </c>
      <c r="G51">
        <v>29.382100000000001</v>
      </c>
      <c r="H51">
        <f t="shared" si="7"/>
        <v>25.284700000000001</v>
      </c>
      <c r="I51">
        <v>29.3307</v>
      </c>
      <c r="J51">
        <f t="shared" si="8"/>
        <v>25.2333</v>
      </c>
      <c r="K51">
        <f t="shared" si="9"/>
        <v>22.019047501557473</v>
      </c>
      <c r="L51">
        <f t="shared" si="10"/>
        <v>0.20328499052787258</v>
      </c>
    </row>
    <row r="52" spans="1:15" x14ac:dyDescent="0.25">
      <c r="A52" s="1">
        <v>41505</v>
      </c>
      <c r="B52" t="s">
        <v>19</v>
      </c>
      <c r="C52">
        <v>3</v>
      </c>
      <c r="D52">
        <v>4.0824999999999996</v>
      </c>
      <c r="E52">
        <v>35.951799999999999</v>
      </c>
      <c r="F52">
        <f t="shared" si="11"/>
        <v>31.869299999999999</v>
      </c>
      <c r="G52">
        <v>28.344999999999999</v>
      </c>
      <c r="H52">
        <f t="shared" si="7"/>
        <v>24.262499999999999</v>
      </c>
      <c r="I52">
        <v>28.151399999999999</v>
      </c>
      <c r="J52">
        <f t="shared" si="8"/>
        <v>24.068899999999999</v>
      </c>
      <c r="K52">
        <f t="shared" si="9"/>
        <v>23.868738880364489</v>
      </c>
      <c r="L52">
        <f t="shared" si="10"/>
        <v>0.79793920659453876</v>
      </c>
      <c r="M52">
        <f>AVERAGE(L50:L52)</f>
        <v>0.41533088946675195</v>
      </c>
      <c r="N52">
        <f>STDEV(L50:L52)</f>
        <v>0.33199708288673441</v>
      </c>
      <c r="O52">
        <f>N52/SQRT(3)</f>
        <v>0.19167860517482663</v>
      </c>
    </row>
    <row r="53" spans="1:15" x14ac:dyDescent="0.25">
      <c r="A53" s="1">
        <v>74415</v>
      </c>
      <c r="B53" t="s">
        <v>19</v>
      </c>
      <c r="C53">
        <v>1</v>
      </c>
      <c r="D53">
        <v>4.0694999999999997</v>
      </c>
      <c r="E53">
        <v>39.282899999999998</v>
      </c>
      <c r="F53">
        <f t="shared" si="11"/>
        <v>35.2134</v>
      </c>
      <c r="G53">
        <v>31.747</v>
      </c>
      <c r="H53">
        <f t="shared" si="7"/>
        <v>27.677500000000002</v>
      </c>
      <c r="I53">
        <v>31.613099999999999</v>
      </c>
      <c r="J53">
        <f t="shared" si="8"/>
        <v>27.543599999999998</v>
      </c>
      <c r="K53">
        <f t="shared" si="9"/>
        <v>21.400659976031847</v>
      </c>
      <c r="L53">
        <f t="shared" si="10"/>
        <v>0.48378646915365953</v>
      </c>
    </row>
    <row r="54" spans="1:15" x14ac:dyDescent="0.25">
      <c r="A54" s="1">
        <v>74415</v>
      </c>
      <c r="B54" t="s">
        <v>19</v>
      </c>
      <c r="C54">
        <v>2</v>
      </c>
      <c r="D54">
        <v>4.1032000000000002</v>
      </c>
      <c r="E54">
        <v>49.201300000000003</v>
      </c>
      <c r="F54">
        <f t="shared" si="11"/>
        <v>45.098100000000002</v>
      </c>
      <c r="G54">
        <v>39.312899999999999</v>
      </c>
      <c r="H54">
        <f t="shared" si="7"/>
        <v>35.209699999999998</v>
      </c>
      <c r="I54">
        <v>38.966500000000003</v>
      </c>
      <c r="J54">
        <f t="shared" si="8"/>
        <v>34.863300000000002</v>
      </c>
      <c r="K54">
        <f t="shared" si="9"/>
        <v>21.926422620908649</v>
      </c>
      <c r="L54">
        <f t="shared" si="10"/>
        <v>0.98381979965746835</v>
      </c>
    </row>
    <row r="55" spans="1:15" x14ac:dyDescent="0.25">
      <c r="A55" s="1">
        <v>74415</v>
      </c>
      <c r="B55" t="s">
        <v>19</v>
      </c>
      <c r="C55">
        <v>3</v>
      </c>
      <c r="D55">
        <v>4.0339999999999998</v>
      </c>
      <c r="E55">
        <v>45.009099999999997</v>
      </c>
      <c r="F55">
        <f t="shared" si="11"/>
        <v>40.975099999999998</v>
      </c>
      <c r="G55">
        <v>36.871499999999997</v>
      </c>
      <c r="H55">
        <f t="shared" si="7"/>
        <v>32.837499999999999</v>
      </c>
      <c r="I55">
        <v>36.763599999999997</v>
      </c>
      <c r="J55">
        <f t="shared" si="8"/>
        <v>32.729599999999998</v>
      </c>
      <c r="K55">
        <f t="shared" si="9"/>
        <v>19.859866113810583</v>
      </c>
      <c r="L55">
        <f t="shared" si="10"/>
        <v>0.3285877426722521</v>
      </c>
      <c r="M55">
        <f>AVERAGE(L53:L55)</f>
        <v>0.5987313371611267</v>
      </c>
      <c r="N55">
        <f>STDEV(L53:L55)</f>
        <v>0.34240546744497219</v>
      </c>
      <c r="O55">
        <f>N55/SQRT(3)</f>
        <v>0.19768788880135435</v>
      </c>
    </row>
    <row r="56" spans="1:15" x14ac:dyDescent="0.25">
      <c r="A56" s="1">
        <v>41478</v>
      </c>
      <c r="B56" t="s">
        <v>11</v>
      </c>
      <c r="C56">
        <v>1</v>
      </c>
      <c r="D56">
        <v>3.7222</v>
      </c>
      <c r="E56">
        <v>28.120100000000001</v>
      </c>
      <c r="F56">
        <f t="shared" si="11"/>
        <v>24.3979</v>
      </c>
      <c r="G56">
        <v>13.2819</v>
      </c>
      <c r="H56">
        <f t="shared" si="7"/>
        <v>9.5596999999999994</v>
      </c>
      <c r="I56">
        <v>11.9819</v>
      </c>
      <c r="J56">
        <f t="shared" si="8"/>
        <v>8.2596999999999987</v>
      </c>
      <c r="K56">
        <f t="shared" si="9"/>
        <v>60.817529377528402</v>
      </c>
      <c r="L56">
        <f t="shared" si="10"/>
        <v>13.598753098946629</v>
      </c>
    </row>
    <row r="57" spans="1:15" x14ac:dyDescent="0.25">
      <c r="A57" s="1">
        <v>41478</v>
      </c>
      <c r="B57" t="s">
        <v>11</v>
      </c>
      <c r="C57">
        <v>2</v>
      </c>
      <c r="D57">
        <v>3.7242999999999999</v>
      </c>
      <c r="E57">
        <v>23.386199999999999</v>
      </c>
      <c r="F57">
        <f t="shared" si="11"/>
        <v>19.661899999999999</v>
      </c>
      <c r="G57">
        <v>14.2394</v>
      </c>
      <c r="H57">
        <f t="shared" si="7"/>
        <v>10.5151</v>
      </c>
      <c r="I57">
        <v>13.5855</v>
      </c>
      <c r="J57">
        <f t="shared" si="8"/>
        <v>9.8612000000000002</v>
      </c>
      <c r="K57">
        <f t="shared" si="9"/>
        <v>46.520427832508553</v>
      </c>
      <c r="L57">
        <f t="shared" si="10"/>
        <v>6.2186759992772309</v>
      </c>
    </row>
    <row r="58" spans="1:15" x14ac:dyDescent="0.25">
      <c r="A58" s="1">
        <v>41478</v>
      </c>
      <c r="B58" t="s">
        <v>11</v>
      </c>
      <c r="C58">
        <v>3</v>
      </c>
      <c r="D58">
        <v>3.6983000000000001</v>
      </c>
      <c r="E58">
        <v>20.7837</v>
      </c>
      <c r="F58">
        <f t="shared" si="11"/>
        <v>17.0854</v>
      </c>
      <c r="G58">
        <v>8.2806999999999995</v>
      </c>
      <c r="H58">
        <f t="shared" si="7"/>
        <v>4.5823999999999998</v>
      </c>
      <c r="I58">
        <v>7.7045000000000003</v>
      </c>
      <c r="J58">
        <f t="shared" si="8"/>
        <v>4.0061999999999998</v>
      </c>
      <c r="K58">
        <f t="shared" si="9"/>
        <v>73.179439755580788</v>
      </c>
      <c r="L58">
        <f t="shared" si="10"/>
        <v>12.574196927374304</v>
      </c>
      <c r="M58">
        <f>AVERAGE(L56:L58)</f>
        <v>10.797208675199387</v>
      </c>
      <c r="N58">
        <f>STDEV(L56:L58)</f>
        <v>3.9980807815177872</v>
      </c>
      <c r="O58">
        <f>N58/SQRT(3)</f>
        <v>2.3082930154511638</v>
      </c>
    </row>
    <row r="59" spans="1:15" x14ac:dyDescent="0.25">
      <c r="A59" s="1">
        <v>41505</v>
      </c>
      <c r="B59" t="s">
        <v>11</v>
      </c>
      <c r="C59">
        <v>1</v>
      </c>
      <c r="D59">
        <v>4.0953999999999997</v>
      </c>
      <c r="E59">
        <v>23.541699999999999</v>
      </c>
      <c r="F59">
        <f t="shared" si="11"/>
        <v>19.446300000000001</v>
      </c>
      <c r="G59">
        <v>16.8322</v>
      </c>
      <c r="H59">
        <f t="shared" si="7"/>
        <v>12.736800000000001</v>
      </c>
      <c r="I59">
        <v>16.563099999999999</v>
      </c>
      <c r="J59">
        <f t="shared" si="8"/>
        <v>12.467699999999999</v>
      </c>
      <c r="K59">
        <f t="shared" si="9"/>
        <v>34.502707455917061</v>
      </c>
      <c r="L59">
        <f t="shared" si="10"/>
        <v>2.112775579423416</v>
      </c>
    </row>
    <row r="60" spans="1:15" x14ac:dyDescent="0.25">
      <c r="A60" s="1">
        <v>41505</v>
      </c>
      <c r="B60" t="s">
        <v>11</v>
      </c>
      <c r="C60">
        <v>2</v>
      </c>
      <c r="D60">
        <v>4.0993000000000004</v>
      </c>
      <c r="E60">
        <v>29.507100000000001</v>
      </c>
      <c r="F60">
        <f t="shared" si="11"/>
        <v>25.407800000000002</v>
      </c>
      <c r="G60">
        <v>21.081600000000002</v>
      </c>
      <c r="H60">
        <f t="shared" si="7"/>
        <v>16.982300000000002</v>
      </c>
      <c r="I60">
        <v>20.629000000000001</v>
      </c>
      <c r="J60">
        <f t="shared" si="8"/>
        <v>16.529700000000002</v>
      </c>
      <c r="K60">
        <f t="shared" si="9"/>
        <v>33.161076519808873</v>
      </c>
      <c r="L60">
        <f t="shared" si="10"/>
        <v>2.6651278095428785</v>
      </c>
    </row>
    <row r="61" spans="1:15" x14ac:dyDescent="0.25">
      <c r="A61" s="1">
        <v>41505</v>
      </c>
      <c r="B61" t="s">
        <v>11</v>
      </c>
      <c r="C61">
        <v>3</v>
      </c>
      <c r="D61">
        <v>4.1062000000000003</v>
      </c>
      <c r="E61">
        <v>20.928999999999998</v>
      </c>
      <c r="F61">
        <f t="shared" si="11"/>
        <v>16.822799999999997</v>
      </c>
      <c r="G61">
        <v>12.1958</v>
      </c>
      <c r="H61">
        <f t="shared" si="7"/>
        <v>8.0896000000000008</v>
      </c>
      <c r="I61">
        <v>11.7479</v>
      </c>
      <c r="J61">
        <f t="shared" si="8"/>
        <v>7.6416999999999993</v>
      </c>
      <c r="K61">
        <f t="shared" si="9"/>
        <v>51.912880138859151</v>
      </c>
      <c r="L61">
        <f t="shared" si="10"/>
        <v>5.5367385284810311</v>
      </c>
      <c r="M61">
        <f>AVERAGE(L59:L61)</f>
        <v>3.4382139724824419</v>
      </c>
      <c r="N61">
        <f>STDEV(L59:L61)</f>
        <v>1.8382402537824851</v>
      </c>
      <c r="O61">
        <f>N61/SQRT(3)</f>
        <v>1.0613085053565239</v>
      </c>
    </row>
    <row r="62" spans="1:15" x14ac:dyDescent="0.25">
      <c r="A62" s="1">
        <v>74415</v>
      </c>
      <c r="B62" t="s">
        <v>11</v>
      </c>
      <c r="C62">
        <v>1</v>
      </c>
      <c r="D62">
        <v>4.0529000000000002</v>
      </c>
      <c r="E62">
        <v>24.601400000000002</v>
      </c>
      <c r="F62">
        <f t="shared" si="11"/>
        <v>20.548500000000001</v>
      </c>
      <c r="G62">
        <v>12.8567</v>
      </c>
      <c r="H62">
        <f t="shared" si="7"/>
        <v>8.803799999999999</v>
      </c>
      <c r="I62">
        <v>12.197800000000001</v>
      </c>
      <c r="J62">
        <f t="shared" si="8"/>
        <v>8.1448999999999998</v>
      </c>
      <c r="K62">
        <f t="shared" si="9"/>
        <v>57.155996788086725</v>
      </c>
      <c r="L62">
        <f t="shared" si="10"/>
        <v>7.4842681569322247</v>
      </c>
    </row>
    <row r="63" spans="1:15" x14ac:dyDescent="0.25">
      <c r="A63" s="1">
        <v>74415</v>
      </c>
      <c r="B63" t="s">
        <v>11</v>
      </c>
      <c r="C63">
        <v>2</v>
      </c>
      <c r="D63">
        <v>4.0305999999999997</v>
      </c>
      <c r="E63">
        <v>28.091799999999999</v>
      </c>
      <c r="F63">
        <f t="shared" si="11"/>
        <v>24.061199999999999</v>
      </c>
      <c r="G63">
        <v>14.443199999999999</v>
      </c>
      <c r="H63">
        <f t="shared" si="7"/>
        <v>10.412599999999999</v>
      </c>
      <c r="I63">
        <v>13.596299999999999</v>
      </c>
      <c r="J63">
        <f t="shared" si="8"/>
        <v>9.5656999999999996</v>
      </c>
      <c r="K63">
        <f t="shared" si="9"/>
        <v>56.724519142852394</v>
      </c>
      <c r="L63">
        <f t="shared" si="10"/>
        <v>8.1334152853273896</v>
      </c>
    </row>
    <row r="64" spans="1:15" x14ac:dyDescent="0.25">
      <c r="A64" s="1">
        <v>74415</v>
      </c>
      <c r="B64" t="s">
        <v>11</v>
      </c>
      <c r="C64">
        <v>3</v>
      </c>
      <c r="D64">
        <v>3.7465999999999999</v>
      </c>
      <c r="E64">
        <v>24.2867</v>
      </c>
      <c r="F64">
        <f t="shared" si="11"/>
        <v>20.540099999999999</v>
      </c>
      <c r="G64">
        <v>13.961499999999999</v>
      </c>
      <c r="H64">
        <f t="shared" si="7"/>
        <v>10.2149</v>
      </c>
      <c r="I64">
        <v>13.3027</v>
      </c>
      <c r="J64">
        <f t="shared" si="8"/>
        <v>9.5561000000000007</v>
      </c>
      <c r="K64">
        <f t="shared" si="9"/>
        <v>50.26849917965346</v>
      </c>
      <c r="L64">
        <f t="shared" si="10"/>
        <v>6.4494023436352714</v>
      </c>
      <c r="M64">
        <f>AVERAGE(L62:L64)</f>
        <v>7.3556952619649616</v>
      </c>
      <c r="N64">
        <f>STDEV(L62:L64)</f>
        <v>0.84933688188894307</v>
      </c>
      <c r="O64">
        <f>N64/SQRT(3)</f>
        <v>0.49036487739125867</v>
      </c>
    </row>
    <row r="65" spans="1:15" x14ac:dyDescent="0.25">
      <c r="A65" s="1">
        <v>41478</v>
      </c>
      <c r="B65" t="s">
        <v>17</v>
      </c>
      <c r="C65">
        <v>1</v>
      </c>
      <c r="D65">
        <v>3.7955000000000001</v>
      </c>
      <c r="E65">
        <v>21.136800000000001</v>
      </c>
      <c r="F65">
        <f t="shared" si="11"/>
        <v>17.3413</v>
      </c>
      <c r="G65">
        <v>13.4495</v>
      </c>
      <c r="H65">
        <f t="shared" si="7"/>
        <v>9.6539999999999999</v>
      </c>
      <c r="I65">
        <v>13.1403</v>
      </c>
      <c r="J65">
        <f t="shared" si="8"/>
        <v>9.3447999999999993</v>
      </c>
      <c r="K65">
        <f t="shared" si="9"/>
        <v>44.329433202816396</v>
      </c>
      <c r="L65">
        <f t="shared" si="10"/>
        <v>3.2028174849803248</v>
      </c>
    </row>
    <row r="66" spans="1:15" x14ac:dyDescent="0.25">
      <c r="A66" s="1">
        <v>41478</v>
      </c>
      <c r="B66" t="s">
        <v>17</v>
      </c>
      <c r="C66">
        <v>2</v>
      </c>
      <c r="D66">
        <v>3.7124000000000001</v>
      </c>
      <c r="E66">
        <v>29.9724</v>
      </c>
      <c r="F66">
        <f t="shared" si="11"/>
        <v>26.26</v>
      </c>
      <c r="G66">
        <v>21.057500000000001</v>
      </c>
      <c r="H66">
        <f t="shared" ref="H66:H97" si="12">G66-D66</f>
        <v>17.345100000000002</v>
      </c>
      <c r="I66">
        <v>20.575199999999999</v>
      </c>
      <c r="J66">
        <f t="shared" ref="J66:J97" si="13">I66-D66</f>
        <v>16.8628</v>
      </c>
      <c r="K66">
        <f t="shared" ref="K66:K97" si="14">(F66-H66)/F66*100</f>
        <v>33.948591012947446</v>
      </c>
      <c r="L66">
        <f t="shared" ref="L66:L97" si="15">(H66-J66)/H66*100</f>
        <v>2.7806123919723849</v>
      </c>
    </row>
    <row r="67" spans="1:15" x14ac:dyDescent="0.25">
      <c r="A67" s="1">
        <v>41478</v>
      </c>
      <c r="B67" t="s">
        <v>17</v>
      </c>
      <c r="C67">
        <v>3</v>
      </c>
      <c r="D67">
        <v>3.6608999999999998</v>
      </c>
      <c r="E67">
        <v>30.075399999999998</v>
      </c>
      <c r="F67">
        <f t="shared" si="11"/>
        <v>26.414499999999997</v>
      </c>
      <c r="G67">
        <v>22.311299999999999</v>
      </c>
      <c r="H67">
        <f t="shared" si="12"/>
        <v>18.650399999999998</v>
      </c>
      <c r="I67">
        <v>22.072199999999999</v>
      </c>
      <c r="J67">
        <f t="shared" si="13"/>
        <v>18.411299999999997</v>
      </c>
      <c r="K67">
        <f t="shared" si="14"/>
        <v>29.393325635541085</v>
      </c>
      <c r="L67">
        <f t="shared" si="15"/>
        <v>1.2820100373182375</v>
      </c>
      <c r="M67">
        <f>AVERAGE(L65:L67)</f>
        <v>2.4218133047569825</v>
      </c>
      <c r="N67">
        <f>STDEV(L65:L67)</f>
        <v>1.0094195864398952</v>
      </c>
      <c r="O67">
        <f>N67/SQRT(3)</f>
        <v>0.58278866995635425</v>
      </c>
    </row>
    <row r="68" spans="1:15" x14ac:dyDescent="0.25">
      <c r="A68" s="1">
        <v>41505</v>
      </c>
      <c r="B68" t="s">
        <v>17</v>
      </c>
      <c r="C68">
        <v>1</v>
      </c>
      <c r="D68">
        <v>4.0862999999999996</v>
      </c>
      <c r="E68">
        <v>22.8552</v>
      </c>
      <c r="F68">
        <f t="shared" si="11"/>
        <v>18.768900000000002</v>
      </c>
      <c r="G68">
        <v>10.6431</v>
      </c>
      <c r="H68">
        <f t="shared" si="12"/>
        <v>6.5568000000000008</v>
      </c>
      <c r="I68">
        <v>9.9467999999999996</v>
      </c>
      <c r="J68">
        <f t="shared" si="13"/>
        <v>5.8605</v>
      </c>
      <c r="K68">
        <f t="shared" si="14"/>
        <v>65.065613861227874</v>
      </c>
      <c r="L68">
        <f t="shared" si="15"/>
        <v>10.619509516837493</v>
      </c>
    </row>
    <row r="69" spans="1:15" x14ac:dyDescent="0.25">
      <c r="A69" s="1">
        <v>41505</v>
      </c>
      <c r="B69" t="s">
        <v>17</v>
      </c>
      <c r="C69">
        <v>2</v>
      </c>
      <c r="D69">
        <v>4.0702999999999996</v>
      </c>
      <c r="E69">
        <v>24.162800000000001</v>
      </c>
      <c r="F69">
        <f t="shared" si="11"/>
        <v>20.092500000000001</v>
      </c>
      <c r="G69">
        <v>11.1092</v>
      </c>
      <c r="H69">
        <f t="shared" si="12"/>
        <v>7.0388999999999999</v>
      </c>
      <c r="I69">
        <v>10.446199999999999</v>
      </c>
      <c r="J69">
        <f t="shared" si="13"/>
        <v>6.3758999999999997</v>
      </c>
      <c r="K69">
        <f t="shared" si="14"/>
        <v>64.967525195968648</v>
      </c>
      <c r="L69">
        <f t="shared" si="15"/>
        <v>9.4190853684524605</v>
      </c>
    </row>
    <row r="70" spans="1:15" x14ac:dyDescent="0.25">
      <c r="A70" s="1">
        <v>41505</v>
      </c>
      <c r="B70" t="s">
        <v>17</v>
      </c>
      <c r="C70">
        <v>3</v>
      </c>
      <c r="D70">
        <v>4.1288999999999998</v>
      </c>
      <c r="E70">
        <v>24.040299999999998</v>
      </c>
      <c r="F70">
        <f t="shared" si="11"/>
        <v>19.9114</v>
      </c>
      <c r="G70">
        <v>16.211099999999998</v>
      </c>
      <c r="H70">
        <f t="shared" si="12"/>
        <v>12.082199999999998</v>
      </c>
      <c r="I70">
        <v>15.993</v>
      </c>
      <c r="J70">
        <f t="shared" si="13"/>
        <v>11.864100000000001</v>
      </c>
      <c r="K70">
        <f t="shared" si="14"/>
        <v>39.320188434766024</v>
      </c>
      <c r="L70">
        <f t="shared" si="15"/>
        <v>1.8051348264388769</v>
      </c>
      <c r="M70">
        <f>AVERAGE(L68:L70)</f>
        <v>7.2812432372429434</v>
      </c>
      <c r="N70">
        <f>STDEV(L68:L70)</f>
        <v>4.7802800157695549</v>
      </c>
      <c r="O70">
        <f>N70/SQRT(3)</f>
        <v>2.7598959539063412</v>
      </c>
    </row>
    <row r="71" spans="1:15" x14ac:dyDescent="0.25">
      <c r="A71" s="1">
        <v>74415</v>
      </c>
      <c r="B71" t="s">
        <v>17</v>
      </c>
      <c r="C71">
        <v>1</v>
      </c>
      <c r="D71">
        <v>4.0663</v>
      </c>
      <c r="E71">
        <v>45.817300000000003</v>
      </c>
      <c r="F71">
        <f t="shared" si="11"/>
        <v>41.751000000000005</v>
      </c>
      <c r="G71">
        <v>25.374600000000001</v>
      </c>
      <c r="H71">
        <f t="shared" si="12"/>
        <v>21.308300000000003</v>
      </c>
      <c r="I71">
        <v>23.738299999999999</v>
      </c>
      <c r="J71">
        <f t="shared" si="13"/>
        <v>19.671999999999997</v>
      </c>
      <c r="K71">
        <f t="shared" si="14"/>
        <v>48.963378122679693</v>
      </c>
      <c r="L71">
        <f t="shared" si="15"/>
        <v>7.6791672728467573</v>
      </c>
    </row>
    <row r="72" spans="1:15" x14ac:dyDescent="0.25">
      <c r="A72" s="1">
        <v>74415</v>
      </c>
      <c r="B72" t="s">
        <v>17</v>
      </c>
      <c r="C72">
        <v>2</v>
      </c>
      <c r="D72">
        <v>4.0552999999999999</v>
      </c>
      <c r="E72">
        <v>25.408799999999999</v>
      </c>
      <c r="F72">
        <f t="shared" si="11"/>
        <v>21.3535</v>
      </c>
      <c r="G72">
        <v>15.1661</v>
      </c>
      <c r="H72">
        <f t="shared" si="12"/>
        <v>11.110800000000001</v>
      </c>
      <c r="I72">
        <v>14.5304</v>
      </c>
      <c r="J72">
        <f t="shared" si="13"/>
        <v>10.475100000000001</v>
      </c>
      <c r="K72">
        <f t="shared" si="14"/>
        <v>47.967312150232978</v>
      </c>
      <c r="L72">
        <f t="shared" si="15"/>
        <v>5.7214602008856241</v>
      </c>
    </row>
    <row r="73" spans="1:15" x14ac:dyDescent="0.25">
      <c r="A73" s="1">
        <v>74415</v>
      </c>
      <c r="B73" t="s">
        <v>17</v>
      </c>
      <c r="C73">
        <v>3</v>
      </c>
      <c r="D73">
        <v>4.0679999999999996</v>
      </c>
      <c r="E73">
        <v>18.8689</v>
      </c>
      <c r="F73">
        <f t="shared" si="11"/>
        <v>14.8009</v>
      </c>
      <c r="G73">
        <v>12.9832</v>
      </c>
      <c r="H73">
        <f t="shared" si="12"/>
        <v>8.9152000000000005</v>
      </c>
      <c r="I73">
        <v>12.4335</v>
      </c>
      <c r="J73">
        <f t="shared" si="13"/>
        <v>8.3655000000000008</v>
      </c>
      <c r="K73">
        <f t="shared" si="14"/>
        <v>39.76582505117932</v>
      </c>
      <c r="L73">
        <f t="shared" si="15"/>
        <v>6.1658740129217477</v>
      </c>
      <c r="M73">
        <f>AVERAGE(L71:L73)</f>
        <v>6.522167162218043</v>
      </c>
      <c r="N73">
        <f>STDEV(L71:L73)</f>
        <v>1.0263346681654357</v>
      </c>
      <c r="O73">
        <f>N73/SQRT(3)</f>
        <v>0.59255459694395962</v>
      </c>
    </row>
    <row r="74" spans="1:15" x14ac:dyDescent="0.25">
      <c r="A74" s="1">
        <v>41450</v>
      </c>
      <c r="B74" t="s">
        <v>12</v>
      </c>
      <c r="C74">
        <v>1</v>
      </c>
      <c r="D74">
        <v>4.0505000000000004</v>
      </c>
      <c r="E74">
        <v>26.651599999999998</v>
      </c>
      <c r="F74">
        <f t="shared" si="11"/>
        <v>22.601099999999999</v>
      </c>
      <c r="G74">
        <v>20.029199999999999</v>
      </c>
      <c r="H74">
        <f t="shared" si="12"/>
        <v>15.9787</v>
      </c>
      <c r="I74">
        <v>19.73</v>
      </c>
      <c r="J74">
        <f t="shared" si="13"/>
        <v>15.679500000000001</v>
      </c>
      <c r="K74">
        <f t="shared" si="14"/>
        <v>29.301228701257898</v>
      </c>
      <c r="L74">
        <f t="shared" si="15"/>
        <v>1.872492755981394</v>
      </c>
    </row>
    <row r="75" spans="1:15" x14ac:dyDescent="0.25">
      <c r="A75" s="1">
        <v>41450</v>
      </c>
      <c r="B75" t="s">
        <v>12</v>
      </c>
      <c r="C75">
        <v>2</v>
      </c>
      <c r="D75">
        <v>4.0823999999999998</v>
      </c>
      <c r="E75">
        <v>38.289000000000001</v>
      </c>
      <c r="F75">
        <f t="shared" si="11"/>
        <v>34.206600000000002</v>
      </c>
      <c r="G75">
        <v>28.336400000000001</v>
      </c>
      <c r="H75">
        <f t="shared" si="12"/>
        <v>24.254000000000001</v>
      </c>
      <c r="I75">
        <v>27.849699999999999</v>
      </c>
      <c r="J75">
        <f t="shared" si="13"/>
        <v>23.767299999999999</v>
      </c>
      <c r="K75">
        <f t="shared" si="14"/>
        <v>29.095554659042406</v>
      </c>
      <c r="L75">
        <f t="shared" si="15"/>
        <v>2.0066793106291851</v>
      </c>
    </row>
    <row r="76" spans="1:15" x14ac:dyDescent="0.25">
      <c r="A76" s="1">
        <v>41450</v>
      </c>
      <c r="B76" t="s">
        <v>12</v>
      </c>
      <c r="C76">
        <v>3</v>
      </c>
      <c r="D76">
        <v>3.6724000000000001</v>
      </c>
      <c r="E76">
        <v>39.451700000000002</v>
      </c>
      <c r="F76">
        <f t="shared" si="11"/>
        <v>35.779299999999999</v>
      </c>
      <c r="G76">
        <v>29.761800000000001</v>
      </c>
      <c r="H76">
        <f t="shared" si="12"/>
        <v>26.089400000000001</v>
      </c>
      <c r="I76">
        <v>29.313600000000001</v>
      </c>
      <c r="J76">
        <f t="shared" si="13"/>
        <v>25.641200000000001</v>
      </c>
      <c r="K76">
        <f t="shared" si="14"/>
        <v>27.082419164153571</v>
      </c>
      <c r="L76">
        <f t="shared" si="15"/>
        <v>1.7179390863722426</v>
      </c>
      <c r="M76">
        <f>AVERAGE(L74:L76)</f>
        <v>1.8657037176609403</v>
      </c>
      <c r="N76">
        <f>STDEV(L74:L76)</f>
        <v>0.1444897835730084</v>
      </c>
      <c r="O76">
        <f>N76/SQRT(3)</f>
        <v>8.3421215441027166E-2</v>
      </c>
    </row>
    <row r="77" spans="1:15" x14ac:dyDescent="0.25">
      <c r="A77" s="1">
        <v>41478</v>
      </c>
      <c r="B77" t="s">
        <v>12</v>
      </c>
      <c r="C77">
        <v>1</v>
      </c>
      <c r="D77">
        <v>3.7856999999999998</v>
      </c>
      <c r="E77">
        <v>28.250900000000001</v>
      </c>
      <c r="F77">
        <f t="shared" si="11"/>
        <v>24.465200000000003</v>
      </c>
      <c r="G77">
        <v>18.0501</v>
      </c>
      <c r="H77">
        <f t="shared" si="12"/>
        <v>14.2644</v>
      </c>
      <c r="I77">
        <v>17.3293</v>
      </c>
      <c r="J77">
        <f t="shared" si="13"/>
        <v>13.5436</v>
      </c>
      <c r="K77">
        <f t="shared" si="14"/>
        <v>41.69514248810556</v>
      </c>
      <c r="L77">
        <f t="shared" si="15"/>
        <v>5.0531392838114506</v>
      </c>
    </row>
    <row r="78" spans="1:15" x14ac:dyDescent="0.25">
      <c r="A78" s="1">
        <v>41478</v>
      </c>
      <c r="B78" t="s">
        <v>12</v>
      </c>
      <c r="C78">
        <v>2</v>
      </c>
      <c r="D78">
        <v>3.6873999999999998</v>
      </c>
      <c r="E78">
        <v>27.998699999999999</v>
      </c>
      <c r="F78">
        <f t="shared" si="11"/>
        <v>24.311299999999999</v>
      </c>
      <c r="G78">
        <v>19.330400000000001</v>
      </c>
      <c r="H78">
        <f t="shared" si="12"/>
        <v>15.643000000000001</v>
      </c>
      <c r="I78">
        <v>18.691600000000001</v>
      </c>
      <c r="J78">
        <f t="shared" si="13"/>
        <v>15.004200000000001</v>
      </c>
      <c r="K78">
        <f t="shared" si="14"/>
        <v>35.655435949537868</v>
      </c>
      <c r="L78">
        <f t="shared" si="15"/>
        <v>4.0836156747426955</v>
      </c>
    </row>
    <row r="79" spans="1:15" x14ac:dyDescent="0.25">
      <c r="A79" s="1">
        <v>41478</v>
      </c>
      <c r="B79" t="s">
        <v>12</v>
      </c>
      <c r="C79">
        <v>3</v>
      </c>
      <c r="D79">
        <v>3.6667999999999998</v>
      </c>
      <c r="E79">
        <v>30.040900000000001</v>
      </c>
      <c r="F79">
        <f t="shared" si="11"/>
        <v>26.374100000000002</v>
      </c>
      <c r="G79">
        <v>21.016200000000001</v>
      </c>
      <c r="H79">
        <f t="shared" si="12"/>
        <v>17.349400000000003</v>
      </c>
      <c r="I79">
        <v>20.5671</v>
      </c>
      <c r="J79">
        <f t="shared" si="13"/>
        <v>16.900300000000001</v>
      </c>
      <c r="K79">
        <f t="shared" si="14"/>
        <v>34.218039667704296</v>
      </c>
      <c r="L79">
        <f t="shared" si="15"/>
        <v>2.5885621404774883</v>
      </c>
      <c r="M79">
        <f>AVERAGE(L77:L79)</f>
        <v>3.908439033010545</v>
      </c>
      <c r="N79">
        <f>STDEV(L77:L79)</f>
        <v>1.2415918273399924</v>
      </c>
      <c r="O79">
        <f>N79/SQRT(3)</f>
        <v>0.71683337573838402</v>
      </c>
    </row>
    <row r="80" spans="1:15" x14ac:dyDescent="0.25">
      <c r="A80" s="1">
        <v>41505</v>
      </c>
      <c r="B80" t="s">
        <v>12</v>
      </c>
      <c r="C80">
        <v>1</v>
      </c>
      <c r="D80">
        <v>4.0632000000000001</v>
      </c>
      <c r="E80">
        <v>22.4678</v>
      </c>
      <c r="F80">
        <f t="shared" si="11"/>
        <v>18.404600000000002</v>
      </c>
      <c r="G80">
        <v>16.122299999999999</v>
      </c>
      <c r="H80">
        <f t="shared" si="12"/>
        <v>12.059099999999999</v>
      </c>
      <c r="I80">
        <v>15.893000000000001</v>
      </c>
      <c r="J80">
        <f t="shared" si="13"/>
        <v>11.829800000000001</v>
      </c>
      <c r="K80">
        <f t="shared" si="14"/>
        <v>34.477793595079504</v>
      </c>
      <c r="L80">
        <f t="shared" si="15"/>
        <v>1.9014686004759769</v>
      </c>
    </row>
    <row r="81" spans="1:15" x14ac:dyDescent="0.25">
      <c r="A81" s="1">
        <v>41505</v>
      </c>
      <c r="B81" t="s">
        <v>12</v>
      </c>
      <c r="C81">
        <v>2</v>
      </c>
      <c r="D81">
        <v>4.0730000000000004</v>
      </c>
      <c r="E81">
        <v>31.325399999999998</v>
      </c>
      <c r="F81">
        <f t="shared" si="11"/>
        <v>27.252399999999998</v>
      </c>
      <c r="G81">
        <v>22.773299999999999</v>
      </c>
      <c r="H81">
        <f t="shared" si="12"/>
        <v>18.700299999999999</v>
      </c>
      <c r="I81">
        <v>22.354900000000001</v>
      </c>
      <c r="J81">
        <f t="shared" si="13"/>
        <v>18.2819</v>
      </c>
      <c r="K81">
        <f t="shared" si="14"/>
        <v>31.381089371945226</v>
      </c>
      <c r="L81">
        <f t="shared" si="15"/>
        <v>2.2373972610064992</v>
      </c>
    </row>
    <row r="82" spans="1:15" x14ac:dyDescent="0.25">
      <c r="A82" s="1">
        <v>41505</v>
      </c>
      <c r="B82" t="s">
        <v>12</v>
      </c>
      <c r="C82">
        <v>3</v>
      </c>
      <c r="D82">
        <v>4.0452000000000004</v>
      </c>
      <c r="E82">
        <v>32.627499999999998</v>
      </c>
      <c r="F82">
        <f t="shared" ref="F82:F113" si="16">E82-D82</f>
        <v>28.582299999999996</v>
      </c>
      <c r="G82">
        <v>22.026599999999998</v>
      </c>
      <c r="H82">
        <f t="shared" si="12"/>
        <v>17.981399999999997</v>
      </c>
      <c r="I82">
        <v>21.499400000000001</v>
      </c>
      <c r="J82">
        <f t="shared" si="13"/>
        <v>17.4542</v>
      </c>
      <c r="K82">
        <f t="shared" si="14"/>
        <v>37.089037621185142</v>
      </c>
      <c r="L82">
        <f t="shared" si="15"/>
        <v>2.9319185380448523</v>
      </c>
      <c r="M82">
        <f>AVERAGE(L80:L82)</f>
        <v>2.3569281331757761</v>
      </c>
      <c r="N82">
        <f>STDEV(L80:L82)</f>
        <v>0.52552116085851852</v>
      </c>
      <c r="O82">
        <f>N82/SQRT(3)</f>
        <v>0.30340978368651028</v>
      </c>
    </row>
    <row r="83" spans="1:15" x14ac:dyDescent="0.25">
      <c r="A83" s="1">
        <v>74415</v>
      </c>
      <c r="B83" t="s">
        <v>12</v>
      </c>
      <c r="C83">
        <v>1</v>
      </c>
      <c r="D83">
        <v>3.8033000000000001</v>
      </c>
      <c r="E83">
        <v>28.876799999999999</v>
      </c>
      <c r="F83">
        <f t="shared" si="16"/>
        <v>25.073499999999999</v>
      </c>
      <c r="G83">
        <v>23.296700000000001</v>
      </c>
      <c r="H83">
        <f t="shared" si="12"/>
        <v>19.493400000000001</v>
      </c>
      <c r="I83">
        <v>23.028500000000001</v>
      </c>
      <c r="J83">
        <f t="shared" si="13"/>
        <v>19.225200000000001</v>
      </c>
      <c r="K83">
        <f t="shared" si="14"/>
        <v>22.254970387062031</v>
      </c>
      <c r="L83">
        <f t="shared" si="15"/>
        <v>1.3758502877897145</v>
      </c>
    </row>
    <row r="84" spans="1:15" x14ac:dyDescent="0.25">
      <c r="A84" s="1">
        <v>74415</v>
      </c>
      <c r="B84" t="s">
        <v>12</v>
      </c>
      <c r="C84">
        <v>2</v>
      </c>
      <c r="D84">
        <v>4.0990000000000002</v>
      </c>
      <c r="E84">
        <v>51.606699999999996</v>
      </c>
      <c r="F84">
        <f t="shared" si="16"/>
        <v>47.5077</v>
      </c>
      <c r="G84">
        <v>39.513800000000003</v>
      </c>
      <c r="H84">
        <f t="shared" si="12"/>
        <v>35.4148</v>
      </c>
      <c r="I84">
        <v>39.0122</v>
      </c>
      <c r="J84">
        <f t="shared" si="13"/>
        <v>34.913200000000003</v>
      </c>
      <c r="K84">
        <f t="shared" si="14"/>
        <v>25.454610515769023</v>
      </c>
      <c r="L84">
        <f t="shared" si="15"/>
        <v>1.416357003286751</v>
      </c>
    </row>
    <row r="85" spans="1:15" x14ac:dyDescent="0.25">
      <c r="A85" s="1">
        <v>74415</v>
      </c>
      <c r="B85" t="s">
        <v>12</v>
      </c>
      <c r="C85">
        <v>3</v>
      </c>
      <c r="D85">
        <v>4.0446999999999997</v>
      </c>
      <c r="E85">
        <v>40.249000000000002</v>
      </c>
      <c r="F85">
        <f t="shared" si="16"/>
        <v>36.204300000000003</v>
      </c>
      <c r="G85">
        <v>28.753299999999999</v>
      </c>
      <c r="H85">
        <f t="shared" si="12"/>
        <v>24.708600000000001</v>
      </c>
      <c r="I85">
        <v>28.314699999999998</v>
      </c>
      <c r="J85">
        <f t="shared" si="13"/>
        <v>24.27</v>
      </c>
      <c r="K85">
        <f t="shared" si="14"/>
        <v>31.752305665349152</v>
      </c>
      <c r="L85">
        <f t="shared" si="15"/>
        <v>1.7750904543357413</v>
      </c>
      <c r="M85">
        <f>AVERAGE(L83:L85)</f>
        <v>1.5224325818040689</v>
      </c>
      <c r="N85">
        <f>STDEV(L83:L85)</f>
        <v>0.21974348434996335</v>
      </c>
      <c r="O85">
        <f>N85/SQRT(3)</f>
        <v>0.12686895984211766</v>
      </c>
    </row>
    <row r="86" spans="1:15" x14ac:dyDescent="0.25">
      <c r="A86" s="1">
        <v>41162</v>
      </c>
      <c r="B86" t="s">
        <v>18</v>
      </c>
      <c r="C86">
        <v>1</v>
      </c>
      <c r="D86">
        <v>4.09</v>
      </c>
      <c r="E86">
        <v>38.1663</v>
      </c>
      <c r="F86">
        <f t="shared" si="16"/>
        <v>34.076300000000003</v>
      </c>
      <c r="G86">
        <v>27.8263</v>
      </c>
      <c r="H86">
        <f t="shared" si="12"/>
        <v>23.7363</v>
      </c>
      <c r="I86">
        <v>27.4255</v>
      </c>
      <c r="J86">
        <f t="shared" si="13"/>
        <v>23.3355</v>
      </c>
      <c r="K86">
        <f t="shared" si="14"/>
        <v>30.343669940691925</v>
      </c>
      <c r="L86">
        <f t="shared" si="15"/>
        <v>1.6885529758218436</v>
      </c>
    </row>
    <row r="87" spans="1:15" x14ac:dyDescent="0.25">
      <c r="A87" s="1">
        <v>41162</v>
      </c>
      <c r="B87" t="s">
        <v>18</v>
      </c>
      <c r="C87">
        <v>2</v>
      </c>
      <c r="D87">
        <v>4.1016000000000004</v>
      </c>
      <c r="E87">
        <v>26.305399999999999</v>
      </c>
      <c r="F87">
        <f t="shared" si="16"/>
        <v>22.203799999999998</v>
      </c>
      <c r="G87">
        <v>20.6648</v>
      </c>
      <c r="H87">
        <f t="shared" si="12"/>
        <v>16.563199999999998</v>
      </c>
      <c r="I87">
        <v>20.491599999999998</v>
      </c>
      <c r="J87">
        <f t="shared" si="13"/>
        <v>16.389999999999997</v>
      </c>
      <c r="K87">
        <f t="shared" si="14"/>
        <v>25.403759716805229</v>
      </c>
      <c r="L87">
        <f t="shared" si="15"/>
        <v>1.0456916537867162</v>
      </c>
    </row>
    <row r="88" spans="1:15" x14ac:dyDescent="0.25">
      <c r="A88" s="1">
        <v>41162</v>
      </c>
      <c r="B88" t="s">
        <v>18</v>
      </c>
      <c r="C88">
        <v>3</v>
      </c>
      <c r="D88">
        <v>4.0999999999999996</v>
      </c>
      <c r="E88">
        <v>32.978999999999999</v>
      </c>
      <c r="F88">
        <f t="shared" si="16"/>
        <v>28.878999999999998</v>
      </c>
      <c r="G88">
        <v>26.081</v>
      </c>
      <c r="H88">
        <f t="shared" si="12"/>
        <v>21.981000000000002</v>
      </c>
      <c r="I88">
        <v>25.864899999999999</v>
      </c>
      <c r="J88">
        <f t="shared" si="13"/>
        <v>21.764899999999997</v>
      </c>
      <c r="K88">
        <f t="shared" si="14"/>
        <v>23.885868624259832</v>
      </c>
      <c r="L88">
        <f t="shared" si="15"/>
        <v>0.98312178699788177</v>
      </c>
      <c r="M88">
        <f t="shared" ref="M88" si="17">AVERAGE(L86:L88)</f>
        <v>1.2391221388688138</v>
      </c>
      <c r="N88">
        <f t="shared" ref="N88" si="18">STDEV(L86:L88)</f>
        <v>0.39047382109524187</v>
      </c>
      <c r="O88">
        <f t="shared" ref="O88" si="19">N88/SQRT(3)</f>
        <v>0.22544016572083966</v>
      </c>
    </row>
    <row r="89" spans="1:15" x14ac:dyDescent="0.25">
      <c r="A89" s="1">
        <v>41207</v>
      </c>
      <c r="B89" t="s">
        <v>18</v>
      </c>
      <c r="C89">
        <v>1</v>
      </c>
      <c r="D89">
        <v>4.0739000000000001</v>
      </c>
      <c r="E89">
        <v>50.051099999999998</v>
      </c>
      <c r="F89">
        <f t="shared" si="16"/>
        <v>45.977199999999996</v>
      </c>
      <c r="G89">
        <v>36.4923</v>
      </c>
      <c r="H89">
        <f t="shared" si="12"/>
        <v>32.418399999999998</v>
      </c>
      <c r="I89">
        <v>35.839399999999998</v>
      </c>
      <c r="J89">
        <f t="shared" si="13"/>
        <v>31.765499999999996</v>
      </c>
      <c r="K89">
        <f t="shared" si="14"/>
        <v>29.490269089896731</v>
      </c>
      <c r="L89">
        <f t="shared" si="15"/>
        <v>2.0139797152234613</v>
      </c>
    </row>
    <row r="90" spans="1:15" x14ac:dyDescent="0.25">
      <c r="A90" s="1">
        <v>41207</v>
      </c>
      <c r="B90" t="s">
        <v>18</v>
      </c>
      <c r="C90">
        <v>2</v>
      </c>
      <c r="D90">
        <v>4.0838999999999999</v>
      </c>
      <c r="E90">
        <v>42.679099999999998</v>
      </c>
      <c r="F90">
        <f t="shared" si="16"/>
        <v>38.595199999999998</v>
      </c>
      <c r="G90">
        <v>32.751100000000001</v>
      </c>
      <c r="H90">
        <f t="shared" si="12"/>
        <v>28.667200000000001</v>
      </c>
      <c r="I90">
        <v>32.275799999999997</v>
      </c>
      <c r="J90">
        <f t="shared" si="13"/>
        <v>28.191899999999997</v>
      </c>
      <c r="K90">
        <f t="shared" si="14"/>
        <v>25.723406019401367</v>
      </c>
      <c r="L90">
        <f t="shared" si="15"/>
        <v>1.6579924094435601</v>
      </c>
    </row>
    <row r="91" spans="1:15" x14ac:dyDescent="0.25">
      <c r="A91" s="1">
        <v>41207</v>
      </c>
      <c r="B91" t="s">
        <v>18</v>
      </c>
      <c r="C91">
        <v>3</v>
      </c>
      <c r="D91">
        <v>4.0994000000000002</v>
      </c>
      <c r="E91">
        <v>45.789900000000003</v>
      </c>
      <c r="F91">
        <f t="shared" si="16"/>
        <v>41.6905</v>
      </c>
      <c r="G91">
        <v>34.209899999999998</v>
      </c>
      <c r="H91">
        <f t="shared" si="12"/>
        <v>30.110499999999998</v>
      </c>
      <c r="I91">
        <v>33.471200000000003</v>
      </c>
      <c r="J91">
        <f t="shared" si="13"/>
        <v>29.371800000000004</v>
      </c>
      <c r="K91">
        <f t="shared" si="14"/>
        <v>27.776112063899454</v>
      </c>
      <c r="L91">
        <f t="shared" si="15"/>
        <v>2.453297022633282</v>
      </c>
      <c r="M91">
        <f t="shared" ref="M91" si="20">AVERAGE(L89:L91)</f>
        <v>2.0417563824334342</v>
      </c>
      <c r="N91">
        <f t="shared" ref="N91" si="21">STDEV(L89:L91)</f>
        <v>0.3983792343624159</v>
      </c>
      <c r="O91">
        <f t="shared" ref="O91" si="22">N91/SQRT(3)</f>
        <v>0.23000435819869786</v>
      </c>
    </row>
    <row r="92" spans="1:15" x14ac:dyDescent="0.25">
      <c r="A92" s="1">
        <v>41394</v>
      </c>
      <c r="B92" t="s">
        <v>18</v>
      </c>
      <c r="C92">
        <v>1</v>
      </c>
      <c r="D92">
        <v>4.0852000000000004</v>
      </c>
      <c r="E92">
        <v>38.002899999999997</v>
      </c>
      <c r="F92">
        <f t="shared" si="16"/>
        <v>33.917699999999996</v>
      </c>
      <c r="G92">
        <v>25.867699999999999</v>
      </c>
      <c r="H92">
        <f t="shared" si="12"/>
        <v>21.782499999999999</v>
      </c>
      <c r="I92">
        <v>25.187200000000001</v>
      </c>
      <c r="J92">
        <f t="shared" si="13"/>
        <v>21.102</v>
      </c>
      <c r="K92">
        <f t="shared" si="14"/>
        <v>35.778369405944389</v>
      </c>
      <c r="L92">
        <f t="shared" si="15"/>
        <v>3.124067485366687</v>
      </c>
    </row>
    <row r="93" spans="1:15" x14ac:dyDescent="0.25">
      <c r="A93" s="1">
        <v>41394</v>
      </c>
      <c r="B93" t="s">
        <v>18</v>
      </c>
      <c r="C93">
        <v>2</v>
      </c>
      <c r="D93">
        <v>4.0589000000000004</v>
      </c>
      <c r="E93">
        <v>31.677900000000001</v>
      </c>
      <c r="F93">
        <f t="shared" si="16"/>
        <v>27.619</v>
      </c>
      <c r="G93">
        <v>22.8794</v>
      </c>
      <c r="H93">
        <f t="shared" si="12"/>
        <v>18.820499999999999</v>
      </c>
      <c r="I93">
        <v>22.292999999999999</v>
      </c>
      <c r="J93">
        <f t="shared" si="13"/>
        <v>18.234099999999998</v>
      </c>
      <c r="K93">
        <f t="shared" si="14"/>
        <v>31.856692856366998</v>
      </c>
      <c r="L93">
        <f t="shared" si="15"/>
        <v>3.115751441247582</v>
      </c>
    </row>
    <row r="94" spans="1:15" x14ac:dyDescent="0.25">
      <c r="A94" s="1">
        <v>41394</v>
      </c>
      <c r="B94" t="s">
        <v>18</v>
      </c>
      <c r="C94">
        <v>3</v>
      </c>
      <c r="D94">
        <v>4.1059000000000001</v>
      </c>
      <c r="E94">
        <v>26.926300000000001</v>
      </c>
      <c r="F94">
        <f t="shared" si="16"/>
        <v>22.820399999999999</v>
      </c>
      <c r="G94">
        <v>18.123000000000001</v>
      </c>
      <c r="H94">
        <f t="shared" si="12"/>
        <v>14.017100000000001</v>
      </c>
      <c r="I94">
        <v>17.7867</v>
      </c>
      <c r="J94">
        <f t="shared" si="13"/>
        <v>13.6808</v>
      </c>
      <c r="K94">
        <f t="shared" si="14"/>
        <v>38.576449141995752</v>
      </c>
      <c r="L94">
        <f t="shared" si="15"/>
        <v>2.3992123905800868</v>
      </c>
      <c r="M94">
        <f t="shared" ref="M94" si="23">AVERAGE(L92:L94)</f>
        <v>2.8796771057314516</v>
      </c>
      <c r="N94">
        <f t="shared" ref="N94" si="24">STDEV(L92:L94)</f>
        <v>0.41611542392293066</v>
      </c>
      <c r="O94">
        <f t="shared" ref="O94" si="25">N94/SQRT(3)</f>
        <v>0.24024435201585928</v>
      </c>
    </row>
    <row r="95" spans="1:15" x14ac:dyDescent="0.25">
      <c r="A95" s="1">
        <v>41450</v>
      </c>
      <c r="B95" t="s">
        <v>18</v>
      </c>
      <c r="C95">
        <v>1</v>
      </c>
      <c r="D95">
        <v>3.7837999999999998</v>
      </c>
      <c r="E95">
        <v>31.354800000000001</v>
      </c>
      <c r="F95">
        <f t="shared" si="16"/>
        <v>27.571000000000002</v>
      </c>
      <c r="G95">
        <v>18.0669</v>
      </c>
      <c r="H95">
        <f t="shared" si="12"/>
        <v>14.283100000000001</v>
      </c>
      <c r="I95">
        <v>17.109000000000002</v>
      </c>
      <c r="J95">
        <f t="shared" si="13"/>
        <v>13.325200000000002</v>
      </c>
      <c r="K95">
        <f t="shared" si="14"/>
        <v>48.195205106815131</v>
      </c>
      <c r="L95">
        <f t="shared" si="15"/>
        <v>6.7065272944948822</v>
      </c>
    </row>
    <row r="96" spans="1:15" x14ac:dyDescent="0.25">
      <c r="A96" s="1">
        <v>41450</v>
      </c>
      <c r="B96" t="s">
        <v>18</v>
      </c>
      <c r="C96">
        <v>2</v>
      </c>
      <c r="D96">
        <v>3.8456000000000001</v>
      </c>
      <c r="E96">
        <v>31.0932</v>
      </c>
      <c r="F96">
        <f t="shared" si="16"/>
        <v>27.247599999999998</v>
      </c>
      <c r="G96">
        <v>21.489100000000001</v>
      </c>
      <c r="H96">
        <f t="shared" si="12"/>
        <v>17.6435</v>
      </c>
      <c r="I96">
        <v>20.8324</v>
      </c>
      <c r="J96">
        <f t="shared" si="13"/>
        <v>16.986799999999999</v>
      </c>
      <c r="K96">
        <f t="shared" si="14"/>
        <v>35.247508037405126</v>
      </c>
      <c r="L96">
        <f t="shared" si="15"/>
        <v>3.7220506135404015</v>
      </c>
    </row>
    <row r="97" spans="1:15" x14ac:dyDescent="0.25">
      <c r="A97" s="1">
        <v>41450</v>
      </c>
      <c r="B97" t="s">
        <v>18</v>
      </c>
      <c r="C97">
        <v>3</v>
      </c>
      <c r="D97">
        <v>4.0663999999999998</v>
      </c>
      <c r="E97">
        <v>20.821200000000001</v>
      </c>
      <c r="F97">
        <f t="shared" si="16"/>
        <v>16.754800000000003</v>
      </c>
      <c r="G97">
        <v>12.7075</v>
      </c>
      <c r="H97">
        <f t="shared" si="12"/>
        <v>8.6410999999999998</v>
      </c>
      <c r="I97">
        <v>11.8515</v>
      </c>
      <c r="J97">
        <f t="shared" si="13"/>
        <v>7.7850999999999999</v>
      </c>
      <c r="K97">
        <f t="shared" si="14"/>
        <v>48.426122663356189</v>
      </c>
      <c r="L97">
        <f t="shared" si="15"/>
        <v>9.9061462082373772</v>
      </c>
      <c r="M97">
        <f t="shared" ref="M97" si="26">AVERAGE(L95:L97)</f>
        <v>6.7782413720908865</v>
      </c>
      <c r="N97">
        <f t="shared" ref="N97" si="27">STDEV(L95:L97)</f>
        <v>3.0926714605308021</v>
      </c>
      <c r="O97">
        <f t="shared" ref="O97" si="28">N97/SQRT(3)</f>
        <v>1.7855547002525318</v>
      </c>
    </row>
    <row r="98" spans="1:15" x14ac:dyDescent="0.25">
      <c r="A98" s="1">
        <v>41478</v>
      </c>
      <c r="B98" t="s">
        <v>18</v>
      </c>
      <c r="C98">
        <v>1</v>
      </c>
      <c r="D98">
        <v>3.6970999999999998</v>
      </c>
      <c r="E98">
        <v>24.797799999999999</v>
      </c>
      <c r="F98">
        <f t="shared" si="16"/>
        <v>21.1007</v>
      </c>
      <c r="G98">
        <v>16.632999999999999</v>
      </c>
      <c r="H98">
        <f t="shared" ref="H98:H129" si="29">G98-D98</f>
        <v>12.9359</v>
      </c>
      <c r="I98">
        <v>15.953900000000001</v>
      </c>
      <c r="J98">
        <f t="shared" ref="J98:J129" si="30">I98-D98</f>
        <v>12.256800000000002</v>
      </c>
      <c r="K98">
        <f t="shared" ref="K98:K106" si="31">(F98-H98)/F98*100</f>
        <v>38.694450894994006</v>
      </c>
      <c r="L98">
        <f t="shared" ref="L98:L106" si="32">(H98-J98)/H98*100</f>
        <v>5.2497313677440163</v>
      </c>
    </row>
    <row r="99" spans="1:15" x14ac:dyDescent="0.25">
      <c r="A99" s="1">
        <v>41478</v>
      </c>
      <c r="B99" t="s">
        <v>18</v>
      </c>
      <c r="C99">
        <v>2</v>
      </c>
      <c r="D99">
        <v>3.7256999999999998</v>
      </c>
      <c r="E99">
        <v>32.067900000000002</v>
      </c>
      <c r="F99">
        <f t="shared" si="16"/>
        <v>28.342200000000002</v>
      </c>
      <c r="G99">
        <v>23.650400000000001</v>
      </c>
      <c r="H99">
        <f t="shared" si="29"/>
        <v>19.924700000000001</v>
      </c>
      <c r="I99">
        <v>23.258700000000001</v>
      </c>
      <c r="J99">
        <f t="shared" si="30"/>
        <v>19.533000000000001</v>
      </c>
      <c r="K99">
        <f t="shared" si="31"/>
        <v>29.699529323764562</v>
      </c>
      <c r="L99">
        <f t="shared" si="32"/>
        <v>1.9659016195977863</v>
      </c>
    </row>
    <row r="100" spans="1:15" x14ac:dyDescent="0.25">
      <c r="A100" s="1">
        <v>41478</v>
      </c>
      <c r="B100" t="s">
        <v>18</v>
      </c>
      <c r="C100">
        <v>3</v>
      </c>
      <c r="D100">
        <v>3.7054</v>
      </c>
      <c r="E100">
        <v>25.899699999999999</v>
      </c>
      <c r="F100">
        <f t="shared" si="16"/>
        <v>22.194299999999998</v>
      </c>
      <c r="G100">
        <v>18.863800000000001</v>
      </c>
      <c r="H100">
        <f t="shared" si="29"/>
        <v>15.1584</v>
      </c>
      <c r="I100">
        <v>18.598199999999999</v>
      </c>
      <c r="J100">
        <f t="shared" si="30"/>
        <v>14.892799999999998</v>
      </c>
      <c r="K100">
        <f t="shared" si="31"/>
        <v>31.701382787472454</v>
      </c>
      <c r="L100">
        <f t="shared" si="32"/>
        <v>1.7521638167616815</v>
      </c>
      <c r="M100">
        <f t="shared" ref="M100" si="33">AVERAGE(L98:L100)</f>
        <v>2.989265601367828</v>
      </c>
      <c r="N100">
        <f t="shared" ref="N100" si="34">STDEV(L98:L100)</f>
        <v>1.9605356596627661</v>
      </c>
      <c r="O100">
        <f t="shared" ref="O100" si="35">N100/SQRT(3)</f>
        <v>1.1319157908621587</v>
      </c>
    </row>
    <row r="101" spans="1:15" x14ac:dyDescent="0.25">
      <c r="A101" s="1">
        <v>41505</v>
      </c>
      <c r="B101" t="s">
        <v>18</v>
      </c>
      <c r="C101">
        <v>1</v>
      </c>
      <c r="D101">
        <v>3.7805</v>
      </c>
      <c r="E101">
        <v>32.5182</v>
      </c>
      <c r="F101">
        <f t="shared" si="16"/>
        <v>28.7377</v>
      </c>
      <c r="G101">
        <v>24.459599999999998</v>
      </c>
      <c r="H101">
        <f t="shared" si="29"/>
        <v>20.679099999999998</v>
      </c>
      <c r="I101">
        <v>24.1601</v>
      </c>
      <c r="J101">
        <f t="shared" si="30"/>
        <v>20.3796</v>
      </c>
      <c r="K101">
        <f t="shared" si="31"/>
        <v>28.041910104148908</v>
      </c>
      <c r="L101">
        <f t="shared" si="32"/>
        <v>1.4483222190520784</v>
      </c>
    </row>
    <row r="102" spans="1:15" x14ac:dyDescent="0.25">
      <c r="A102" s="1">
        <v>41505</v>
      </c>
      <c r="B102" t="s">
        <v>18</v>
      </c>
      <c r="C102">
        <v>2</v>
      </c>
      <c r="D102">
        <v>3.8471000000000002</v>
      </c>
      <c r="E102">
        <v>24.249400000000001</v>
      </c>
      <c r="F102">
        <f t="shared" si="16"/>
        <v>20.4023</v>
      </c>
      <c r="G102">
        <v>15.9922</v>
      </c>
      <c r="H102">
        <f t="shared" si="29"/>
        <v>12.145099999999999</v>
      </c>
      <c r="I102">
        <v>15.505800000000001</v>
      </c>
      <c r="J102">
        <f t="shared" si="30"/>
        <v>11.6587</v>
      </c>
      <c r="K102">
        <f t="shared" si="31"/>
        <v>40.471907579047468</v>
      </c>
      <c r="L102">
        <f t="shared" si="32"/>
        <v>4.0049073288816048</v>
      </c>
    </row>
    <row r="103" spans="1:15" x14ac:dyDescent="0.25">
      <c r="A103" s="1">
        <v>41505</v>
      </c>
      <c r="B103" t="s">
        <v>18</v>
      </c>
      <c r="C103">
        <v>3</v>
      </c>
      <c r="D103">
        <v>4.0400999999999998</v>
      </c>
      <c r="E103">
        <v>23.694299999999998</v>
      </c>
      <c r="F103">
        <f t="shared" si="16"/>
        <v>19.654199999999999</v>
      </c>
      <c r="G103">
        <v>13.9122</v>
      </c>
      <c r="H103">
        <f t="shared" si="29"/>
        <v>9.8720999999999997</v>
      </c>
      <c r="I103">
        <v>13.395300000000001</v>
      </c>
      <c r="J103">
        <f t="shared" si="30"/>
        <v>9.3552</v>
      </c>
      <c r="K103">
        <f t="shared" si="31"/>
        <v>49.771041304148731</v>
      </c>
      <c r="L103">
        <f t="shared" si="32"/>
        <v>5.2359680311179959</v>
      </c>
      <c r="M103">
        <f t="shared" ref="M103" si="36">AVERAGE(L101:L103)</f>
        <v>3.5630658596838933</v>
      </c>
      <c r="N103">
        <f t="shared" ref="N103" si="37">STDEV(L101:L103)</f>
        <v>1.9320929357415009</v>
      </c>
      <c r="O103">
        <f t="shared" ref="O103" si="38">N103/SQRT(3)</f>
        <v>1.1154943765497298</v>
      </c>
    </row>
    <row r="104" spans="1:15" x14ac:dyDescent="0.25">
      <c r="A104" s="1">
        <v>74415</v>
      </c>
      <c r="B104" t="s">
        <v>18</v>
      </c>
      <c r="C104">
        <v>1</v>
      </c>
      <c r="D104">
        <v>4.0308999999999999</v>
      </c>
      <c r="E104">
        <v>37.479100000000003</v>
      </c>
      <c r="F104">
        <f t="shared" si="16"/>
        <v>33.4482</v>
      </c>
      <c r="G104">
        <v>25.433499999999999</v>
      </c>
      <c r="H104">
        <f t="shared" si="29"/>
        <v>21.4026</v>
      </c>
      <c r="I104">
        <v>24.7486</v>
      </c>
      <c r="J104">
        <f t="shared" si="30"/>
        <v>20.717700000000001</v>
      </c>
      <c r="K104">
        <f t="shared" si="31"/>
        <v>36.012700234990227</v>
      </c>
      <c r="L104">
        <f t="shared" si="32"/>
        <v>3.2000784951361001</v>
      </c>
    </row>
    <row r="105" spans="1:15" x14ac:dyDescent="0.25">
      <c r="A105" s="1">
        <v>74415</v>
      </c>
      <c r="B105" t="s">
        <v>18</v>
      </c>
      <c r="C105">
        <v>2</v>
      </c>
      <c r="D105">
        <v>4.0587</v>
      </c>
      <c r="E105">
        <v>50.131</v>
      </c>
      <c r="F105">
        <f t="shared" si="16"/>
        <v>46.072299999999998</v>
      </c>
      <c r="G105">
        <v>34.9694</v>
      </c>
      <c r="H105">
        <f t="shared" si="29"/>
        <v>30.910699999999999</v>
      </c>
      <c r="I105">
        <v>34.063000000000002</v>
      </c>
      <c r="J105">
        <f t="shared" si="30"/>
        <v>30.004300000000001</v>
      </c>
      <c r="K105">
        <f t="shared" si="31"/>
        <v>32.908276773679631</v>
      </c>
      <c r="L105">
        <f t="shared" si="32"/>
        <v>2.9323179352133661</v>
      </c>
    </row>
    <row r="106" spans="1:15" x14ac:dyDescent="0.25">
      <c r="A106" s="1">
        <v>74415</v>
      </c>
      <c r="B106" t="s">
        <v>18</v>
      </c>
      <c r="C106">
        <v>3</v>
      </c>
      <c r="D106">
        <v>4.1089000000000002</v>
      </c>
      <c r="E106">
        <v>43.724899999999998</v>
      </c>
      <c r="F106">
        <f t="shared" si="16"/>
        <v>39.616</v>
      </c>
      <c r="G106">
        <v>26.2837</v>
      </c>
      <c r="H106">
        <f t="shared" si="29"/>
        <v>22.174799999999998</v>
      </c>
      <c r="I106">
        <v>24.938700000000001</v>
      </c>
      <c r="J106">
        <f t="shared" si="30"/>
        <v>20.829799999999999</v>
      </c>
      <c r="K106">
        <f t="shared" si="31"/>
        <v>44.025646203554125</v>
      </c>
      <c r="L106">
        <f t="shared" si="32"/>
        <v>6.065443656763529</v>
      </c>
      <c r="M106">
        <f t="shared" ref="M106" si="39">AVERAGE(L104:L106)</f>
        <v>4.0659466957043318</v>
      </c>
      <c r="N106">
        <f t="shared" ref="N106" si="40">STDEV(L104:L106)</f>
        <v>1.7367829462331379</v>
      </c>
      <c r="O106">
        <f t="shared" ref="O106" si="41">N106/SQRT(3)</f>
        <v>1.0027321015316535</v>
      </c>
    </row>
  </sheetData>
  <sortState ref="A2:L107">
    <sortCondition ref="B2:B107"/>
    <sortCondition ref="A2:A107"/>
    <sortCondition ref="C2:C10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Horn Island SOC</vt:lpstr>
    </vt:vector>
  </TitlesOfParts>
  <Company>Dauphin Island Sea 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amacy</dc:creator>
  <cp:lastModifiedBy>Aaron</cp:lastModifiedBy>
  <dcterms:created xsi:type="dcterms:W3CDTF">2014-09-23T19:34:39Z</dcterms:created>
  <dcterms:modified xsi:type="dcterms:W3CDTF">2016-04-20T16:30:08Z</dcterms:modified>
</cp:coreProperties>
</file>