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3"/>
  </bookViews>
  <sheets>
    <sheet name="Abundance" sheetId="1" state="visible" r:id="rId2"/>
    <sheet name="biomass estimates" sheetId="2" state="visible" r:id="rId3"/>
    <sheet name="readme" sheetId="3" state="visible" r:id="rId4"/>
    <sheet name="Station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L4" authorId="0">
      <text>
        <r>
          <rPr>
            <sz val="9"/>
            <color rgb="FF000000"/>
            <rFont val="宋体"/>
            <family val="0"/>
            <charset val="134"/>
          </rPr>
          <t xml:space="preserve">Karine LEBLANC:
écrit 198 dans le fichier de Camille</t>
        </r>
      </text>
    </comment>
  </commentList>
</comments>
</file>

<file path=xl/sharedStrings.xml><?xml version="1.0" encoding="utf-8"?>
<sst xmlns="http://schemas.openxmlformats.org/spreadsheetml/2006/main" count="1431" uniqueCount="812">
  <si>
    <t xml:space="preserve">Station</t>
  </si>
  <si>
    <t xml:space="preserve">SD-1</t>
  </si>
  <si>
    <t xml:space="preserve">SD-2</t>
  </si>
  <si>
    <t xml:space="preserve">SD-3</t>
  </si>
  <si>
    <t xml:space="preserve">LD-A</t>
  </si>
  <si>
    <t xml:space="preserve">SD-4</t>
  </si>
  <si>
    <t xml:space="preserve">SD-5</t>
  </si>
  <si>
    <t xml:space="preserve">SD-6</t>
  </si>
  <si>
    <t xml:space="preserve">SD-7</t>
  </si>
  <si>
    <t xml:space="preserve">SD-8</t>
  </si>
  <si>
    <t xml:space="preserve">SD-9</t>
  </si>
  <si>
    <t xml:space="preserve">SD-10</t>
  </si>
  <si>
    <t xml:space="preserve">SD-11</t>
  </si>
  <si>
    <t xml:space="preserve">SD-12</t>
  </si>
  <si>
    <t xml:space="preserve">LD-B</t>
  </si>
  <si>
    <t xml:space="preserve">LD-C</t>
  </si>
  <si>
    <t xml:space="preserve">SD-14</t>
  </si>
  <si>
    <t xml:space="preserve">SD-15</t>
  </si>
  <si>
    <t xml:space="preserve">Date</t>
  </si>
  <si>
    <t xml:space="preserve">Volume counted</t>
  </si>
  <si>
    <t xml:space="preserve">100 ml</t>
  </si>
  <si>
    <t xml:space="preserve">CTD</t>
  </si>
  <si>
    <t xml:space="preserve">out-005</t>
  </si>
  <si>
    <t xml:space="preserve">out-009</t>
  </si>
  <si>
    <t xml:space="preserve">out-018</t>
  </si>
  <si>
    <t xml:space="preserve">out-065</t>
  </si>
  <si>
    <t xml:space="preserve">out-069</t>
  </si>
  <si>
    <t xml:space="preserve">out-073</t>
  </si>
  <si>
    <t xml:space="preserve">out-077</t>
  </si>
  <si>
    <t xml:space="preserve">out-081</t>
  </si>
  <si>
    <t xml:space="preserve">out-085</t>
  </si>
  <si>
    <t xml:space="preserve">out-089</t>
  </si>
  <si>
    <t xml:space="preserve">out-093</t>
  </si>
  <si>
    <t xml:space="preserve">out-097</t>
  </si>
  <si>
    <t xml:space="preserve">out-101</t>
  </si>
  <si>
    <t xml:space="preserve">out-110</t>
  </si>
  <si>
    <t xml:space="preserve">out-127</t>
  </si>
  <si>
    <t xml:space="preserve">out-145</t>
  </si>
  <si>
    <t xml:space="preserve">out-149</t>
  </si>
  <si>
    <t xml:space="preserve">out-158</t>
  </si>
  <si>
    <t xml:space="preserve">out-197</t>
  </si>
  <si>
    <t xml:space="preserve">out-208</t>
  </si>
  <si>
    <t xml:space="preserve">out-211</t>
  </si>
  <si>
    <t xml:space="preserve">Niskin</t>
  </si>
  <si>
    <t xml:space="preserve">surf pump</t>
  </si>
  <si>
    <t xml:space="preserve">Depth</t>
  </si>
  <si>
    <t xml:space="preserve">5 m</t>
  </si>
  <si>
    <t xml:space="preserve">70 m</t>
  </si>
  <si>
    <t xml:space="preserve">5m</t>
  </si>
  <si>
    <t xml:space="preserve">6 m</t>
  </si>
  <si>
    <t xml:space="preserve">89 m</t>
  </si>
  <si>
    <t xml:space="preserve">4 m</t>
  </si>
  <si>
    <t xml:space="preserve">80 m</t>
  </si>
  <si>
    <t xml:space="preserve">91 m</t>
  </si>
  <si>
    <t xml:space="preserve">90 m</t>
  </si>
  <si>
    <t xml:space="preserve">86 m</t>
  </si>
  <si>
    <t xml:space="preserve">43 m</t>
  </si>
  <si>
    <t xml:space="preserve"> 85 m</t>
  </si>
  <si>
    <t xml:space="preserve">69 m</t>
  </si>
  <si>
    <t xml:space="preserve">17 m</t>
  </si>
  <si>
    <t xml:space="preserve">135 m</t>
  </si>
  <si>
    <t xml:space="preserve">9 m</t>
  </si>
  <si>
    <t xml:space="preserve">121 m</t>
  </si>
  <si>
    <t xml:space="preserve">165 m</t>
  </si>
  <si>
    <t xml:space="preserve">117 m</t>
  </si>
  <si>
    <r>
      <rPr>
        <sz val="11"/>
        <color rgb="FF000000"/>
        <rFont val="Calibri"/>
        <family val="2"/>
        <charset val="134"/>
      </rPr>
      <t xml:space="preserve">Abundances in cells L</t>
    </r>
    <r>
      <rPr>
        <vertAlign val="superscript"/>
        <sz val="11"/>
        <color rgb="FF000000"/>
        <rFont val="Calibri"/>
        <family val="2"/>
        <charset val="134"/>
      </rPr>
      <t xml:space="preserve">-1</t>
    </r>
  </si>
  <si>
    <t xml:space="preserve">Diatomées</t>
  </si>
  <si>
    <t xml:space="preserve">Bacteriastrum comosum </t>
  </si>
  <si>
    <t xml:space="preserve">Bacteriastrum delicatulum </t>
  </si>
  <si>
    <t xml:space="preserve">Bacteriastrum elongatum</t>
  </si>
  <si>
    <t xml:space="preserve">Bacteriastrum spp.</t>
  </si>
  <si>
    <t xml:space="preserve">Centric spp.</t>
  </si>
  <si>
    <t xml:space="preserve">Chaetoceros atlanticus</t>
  </si>
  <si>
    <t xml:space="preserve">Chaetoceros dadayi</t>
  </si>
  <si>
    <t xml:space="preserve">Chaetoceros decipiens</t>
  </si>
  <si>
    <t xml:space="preserve">Chaetoceros didymus</t>
  </si>
  <si>
    <t xml:space="preserve">Chaetoceros laciniosus</t>
  </si>
  <si>
    <t xml:space="preserve">Chaetoceros lauderi</t>
  </si>
  <si>
    <t xml:space="preserve">Chaetoceros lorenzianus</t>
  </si>
  <si>
    <t xml:space="preserve">Chaetoceros messanensis</t>
  </si>
  <si>
    <t xml:space="preserve">Chaetoceros peruvianus</t>
  </si>
  <si>
    <t xml:space="preserve">Chaetoceros radicans</t>
  </si>
  <si>
    <t xml:space="preserve">Chaetoceros spp. (hyalochaete)</t>
  </si>
  <si>
    <t xml:space="preserve">Chaetoceros spp. (phaeoceros)</t>
  </si>
  <si>
    <t xml:space="preserve">Climacodium frauenfeldianum</t>
  </si>
  <si>
    <t xml:space="preserve">Cylindrotheca closterium</t>
  </si>
  <si>
    <t xml:space="preserve">Dactyliosolen blavyanus</t>
  </si>
  <si>
    <t xml:space="preserve">Dactyliosolen fragilissimus</t>
  </si>
  <si>
    <t xml:space="preserve">Dactyliosolen phuketensis</t>
  </si>
  <si>
    <t xml:space="preserve">Ditylum brightwellii</t>
  </si>
  <si>
    <t xml:space="preserve">Eucampia cornuta</t>
  </si>
  <si>
    <t xml:space="preserve">Gossleriella tropica</t>
  </si>
  <si>
    <t xml:space="preserve">Guinardia cylindrus</t>
  </si>
  <si>
    <t xml:space="preserve">Guinardia striata</t>
  </si>
  <si>
    <t xml:space="preserve">Hemiaulus hauckii</t>
  </si>
  <si>
    <t xml:space="preserve">Hemiaulus membranaceus</t>
  </si>
  <si>
    <t xml:space="preserve">Hemiaulus sinensis</t>
  </si>
  <si>
    <t xml:space="preserve">Leptocylindrus mediterraneus</t>
  </si>
  <si>
    <t xml:space="preserve">Lioloma pacificum</t>
  </si>
  <si>
    <t xml:space="preserve">Meuniera membranacea</t>
  </si>
  <si>
    <t xml:space="preserve">Navicula sp.</t>
  </si>
  <si>
    <t xml:space="preserve">Nitzschia longissima</t>
  </si>
  <si>
    <t xml:space="preserve">Nitzschia pungens</t>
  </si>
  <si>
    <t xml:space="preserve">Pennate spp.</t>
  </si>
  <si>
    <t xml:space="preserve">pennates spp.&gt; 200 µm</t>
  </si>
  <si>
    <t xml:space="preserve">pennates spp. 50-100 µm</t>
  </si>
  <si>
    <t xml:space="preserve">Pinnularia lata</t>
  </si>
  <si>
    <t xml:space="preserve">Pinnularia sp.</t>
  </si>
  <si>
    <t xml:space="preserve">Planktoniella sol</t>
  </si>
  <si>
    <t xml:space="preserve">Proboscia alata</t>
  </si>
  <si>
    <t xml:space="preserve">Pseudoguinardia recta</t>
  </si>
  <si>
    <t xml:space="preserve">Pseudo-nitzschia delicatissima</t>
  </si>
  <si>
    <t xml:space="preserve">Pseudo-nitzschia sp.</t>
  </si>
  <si>
    <t xml:space="preserve">Pseudosolenia calcar-avis</t>
  </si>
  <si>
    <t xml:space="preserve">Rhizosolenia bergonii</t>
  </si>
  <si>
    <t xml:space="preserve">Rhizosolenia imbricata</t>
  </si>
  <si>
    <t xml:space="preserve">Rhizosolenia pungens</t>
  </si>
  <si>
    <t xml:space="preserve">Rhizosolenia setigera </t>
  </si>
  <si>
    <t xml:space="preserve">Rhizosolenia sp.</t>
  </si>
  <si>
    <t xml:space="preserve">Rhizosolenia styliformis</t>
  </si>
  <si>
    <t xml:space="preserve">Thalassionema frauenfeldii</t>
  </si>
  <si>
    <t xml:space="preserve">Thalassionema nitzschioides</t>
  </si>
  <si>
    <t xml:space="preserve">Thalassionema sp.</t>
  </si>
  <si>
    <t xml:space="preserve">Thalassiothrix longissima</t>
  </si>
  <si>
    <t xml:space="preserve">Silicoflagellates</t>
  </si>
  <si>
    <t xml:space="preserve">Dictyocha fibulum</t>
  </si>
  <si>
    <t xml:space="preserve">Dictyocha speculum</t>
  </si>
  <si>
    <t xml:space="preserve">Radiolarians</t>
  </si>
  <si>
    <t xml:space="preserve">Lithomelissa thoracites</t>
  </si>
  <si>
    <t xml:space="preserve">Cladococcus cf cervicornis</t>
  </si>
  <si>
    <t xml:space="preserve">Arachnocorys umbellifera</t>
  </si>
  <si>
    <t xml:space="preserve">Number of taxa</t>
  </si>
  <si>
    <t xml:space="preserve">From measurements</t>
  </si>
  <si>
    <t xml:space="preserve">Group</t>
  </si>
  <si>
    <t xml:space="preserve">Shape Code (Jun Sun 2003)</t>
  </si>
  <si>
    <t xml:space="preserve">Average dimensions from observations</t>
  </si>
  <si>
    <t xml:space="preserve">Biovolume, area, and S/V ratio</t>
  </si>
  <si>
    <r>
      <rPr>
        <b val="true"/>
        <sz val="10"/>
        <color rgb="FF000000"/>
        <rFont val="Arial"/>
        <family val="2"/>
        <charset val="134"/>
      </rPr>
      <t xml:space="preserve">Total abundance (cells L</t>
    </r>
    <r>
      <rPr>
        <b val="true"/>
        <vertAlign val="superscript"/>
        <sz val="10"/>
        <color rgb="FF000000"/>
        <rFont val="Arial"/>
        <family val="2"/>
        <charset val="134"/>
      </rPr>
      <t xml:space="preserve">-1</t>
    </r>
    <r>
      <rPr>
        <b val="true"/>
        <sz val="10"/>
        <color rgb="FF000000"/>
        <rFont val="Arial"/>
        <family val="2"/>
        <charset val="134"/>
      </rPr>
      <t xml:space="preserve">)</t>
    </r>
  </si>
  <si>
    <r>
      <rPr>
        <b val="true"/>
        <sz val="10"/>
        <color rgb="FF000000"/>
        <rFont val="Arial"/>
        <family val="2"/>
        <charset val="134"/>
      </rPr>
      <t xml:space="preserve">Total biovolume (µm</t>
    </r>
    <r>
      <rPr>
        <b val="true"/>
        <vertAlign val="superscript"/>
        <sz val="10"/>
        <color rgb="FF000000"/>
        <rFont val="Arial"/>
        <family val="2"/>
        <charset val="134"/>
      </rPr>
      <t xml:space="preserve">3</t>
    </r>
    <r>
      <rPr>
        <b val="true"/>
        <sz val="10"/>
        <color rgb="FF000000"/>
        <rFont val="Arial"/>
        <family val="2"/>
        <charset val="134"/>
      </rPr>
      <t xml:space="preserve">)</t>
    </r>
  </si>
  <si>
    <t xml:space="preserve">Total C biomass (pg)</t>
  </si>
  <si>
    <t xml:space="preserve">Diatoms</t>
  </si>
  <si>
    <t xml:space="preserve">Ø /Apical axis (AA)</t>
  </si>
  <si>
    <t xml:space="preserve">Transapical axis (TA)</t>
  </si>
  <si>
    <t xml:space="preserve">Pervalvar axis (PA)</t>
  </si>
  <si>
    <t xml:space="preserve">a1</t>
  </si>
  <si>
    <t xml:space="preserve">a2</t>
  </si>
  <si>
    <t xml:space="preserve">b1</t>
  </si>
  <si>
    <t xml:space="preserve">b2</t>
  </si>
  <si>
    <r>
      <rPr>
        <b val="true"/>
        <sz val="10"/>
        <rFont val="Arial"/>
        <family val="2"/>
        <charset val="134"/>
      </rPr>
      <t xml:space="preserve">V (µm</t>
    </r>
    <r>
      <rPr>
        <b val="true"/>
        <vertAlign val="superscript"/>
        <sz val="10"/>
        <rFont val="Arial"/>
        <family val="2"/>
        <charset val="134"/>
      </rPr>
      <t xml:space="preserve">3</t>
    </r>
    <r>
      <rPr>
        <b val="true"/>
        <sz val="10"/>
        <rFont val="Arial"/>
        <family val="2"/>
        <charset val="134"/>
      </rPr>
      <t xml:space="preserve">)</t>
    </r>
  </si>
  <si>
    <r>
      <rPr>
        <b val="true"/>
        <sz val="10"/>
        <rFont val="Arial"/>
        <family val="2"/>
        <charset val="134"/>
      </rPr>
      <t xml:space="preserve">A (µm</t>
    </r>
    <r>
      <rPr>
        <b val="true"/>
        <vertAlign val="superscript"/>
        <sz val="10"/>
        <rFont val="Arial"/>
        <family val="2"/>
        <charset val="134"/>
      </rPr>
      <t xml:space="preserve">2</t>
    </r>
    <r>
      <rPr>
        <b val="true"/>
        <sz val="10"/>
        <rFont val="Arial"/>
        <family val="2"/>
        <charset val="134"/>
      </rPr>
      <t xml:space="preserve">)</t>
    </r>
  </si>
  <si>
    <r>
      <rPr>
        <b val="true"/>
        <sz val="10"/>
        <rFont val="Arial"/>
        <family val="2"/>
        <charset val="134"/>
      </rPr>
      <t xml:space="preserve">A/V (µm</t>
    </r>
    <r>
      <rPr>
        <b val="true"/>
        <vertAlign val="superscript"/>
        <sz val="10"/>
        <rFont val="Arial"/>
        <family val="2"/>
        <charset val="134"/>
      </rPr>
      <t xml:space="preserve">-1</t>
    </r>
    <r>
      <rPr>
        <b val="true"/>
        <sz val="10"/>
        <rFont val="Arial"/>
        <family val="2"/>
        <charset val="134"/>
      </rPr>
      <t xml:space="preserve">)</t>
    </r>
  </si>
  <si>
    <t xml:space="preserve">C</t>
  </si>
  <si>
    <t xml:space="preserve">cylinder</t>
  </si>
  <si>
    <t xml:space="preserve">prism on elliptic base</t>
  </si>
  <si>
    <t xml:space="preserve">elliptic prism + 4 cones</t>
  </si>
  <si>
    <t xml:space="preserve">P</t>
  </si>
  <si>
    <t xml:space="preserve">prolate spheroid</t>
  </si>
  <si>
    <t xml:space="preserve">prism on triangle-base girdle view</t>
  </si>
  <si>
    <t xml:space="preserve">rectangular box</t>
  </si>
  <si>
    <t xml:space="preserve">prism on parallelogram-base</t>
  </si>
  <si>
    <t xml:space="preserve">pennées &gt; 200</t>
  </si>
  <si>
    <t xml:space="preserve">pennées 50-100</t>
  </si>
  <si>
    <t xml:space="preserve">250 mL seawater were sampled at each station at surface and DCM Samples were fixed with acidified Lugol’s solution (0.4% final concentration) and stored in the dark at 4°C until microscopical analysis</t>
  </si>
  <si>
    <t xml:space="preserve">At the laboratory, a 100 ml aliquot of the sample was concentrated by sedimentation in glass cylinders. The entire chamber was scanned at 200× magnification under an inverted microscope equipped with a digital camera. </t>
  </si>
  <si>
    <t xml:space="preserve">For any question or use of data please contact karine.leblanc@univ-amu.fr</t>
  </si>
  <si>
    <t xml:space="preserve">DEPTH</t>
  </si>
  <si>
    <t xml:space="preserve">LATITUDE</t>
  </si>
  <si>
    <t xml:space="preserve">LONGITUDE</t>
  </si>
  <si>
    <t xml:space="preserve">DATE</t>
  </si>
  <si>
    <t xml:space="preserve">STATION</t>
  </si>
  <si>
    <t xml:space="preserve">Remark</t>
  </si>
  <si>
    <t xml:space="preserve">19 32.94 S</t>
  </si>
  <si>
    <t xml:space="preserve">161 24.39 E</t>
  </si>
  <si>
    <t xml:space="preserve">Feb 21 2015  05:42:31</t>
  </si>
  <si>
    <t xml:space="preserve">Assay</t>
  </si>
  <si>
    <t xml:space="preserve">I : Incident</t>
  </si>
  <si>
    <t xml:space="preserve">18 00.00 S</t>
  </si>
  <si>
    <t xml:space="preserve">159 53.98 E</t>
  </si>
  <si>
    <t xml:space="preserve">Feb 21 2015  20:11:06</t>
  </si>
  <si>
    <t xml:space="preserve">I NS CINNA003</t>
  </si>
  <si>
    <t xml:space="preserve">159 54.06 E</t>
  </si>
  <si>
    <t xml:space="preserve">Feb 21 2015 21:07:10</t>
  </si>
  <si>
    <t xml:space="preserve">I Fluo CINNA004</t>
  </si>
  <si>
    <t xml:space="preserve">No File</t>
  </si>
  <si>
    <t xml:space="preserve">17 59.82 S</t>
  </si>
  <si>
    <t xml:space="preserve">159 54.10 E</t>
  </si>
  <si>
    <t xml:space="preserve">Feb 21 2015  22:40:48</t>
  </si>
  <si>
    <t xml:space="preserve">SD1</t>
  </si>
  <si>
    <t xml:space="preserve">17 56.51 S</t>
  </si>
  <si>
    <t xml:space="preserve">159 55.53 E</t>
  </si>
  <si>
    <t xml:space="preserve">Feb 22 2015  03:08:58</t>
  </si>
  <si>
    <t xml:space="preserve">17 54.29 S</t>
  </si>
  <si>
    <t xml:space="preserve">159 56.60 E</t>
  </si>
  <si>
    <t xml:space="preserve">Feb 22 2015  05:26:08</t>
  </si>
  <si>
    <t xml:space="preserve">I NS (No Sampling)</t>
  </si>
  <si>
    <t xml:space="preserve">18 37.34 S</t>
  </si>
  <si>
    <t xml:space="preserve">162 06.90 E</t>
  </si>
  <si>
    <t xml:space="preserve">Feb 22 2015  21:38:18</t>
  </si>
  <si>
    <t xml:space="preserve">SD2</t>
  </si>
  <si>
    <t xml:space="preserve">18 37.09 S</t>
  </si>
  <si>
    <t xml:space="preserve">162 06.97 E</t>
  </si>
  <si>
    <t xml:space="preserve">Feb 22 2015  22:21:00</t>
  </si>
  <si>
    <t xml:space="preserve">18 36.47 S</t>
  </si>
  <si>
    <t xml:space="preserve">162 07.49 E</t>
  </si>
  <si>
    <t xml:space="preserve">Feb 23 2015  00:11:35</t>
  </si>
  <si>
    <t xml:space="preserve">18 36.07 S</t>
  </si>
  <si>
    <t xml:space="preserve">162 07.03 E</t>
  </si>
  <si>
    <t xml:space="preserve">Feb 23 2015  02:45:25</t>
  </si>
  <si>
    <t xml:space="preserve">I NS see TMR</t>
  </si>
  <si>
    <t xml:space="preserve">Test</t>
  </si>
  <si>
    <t xml:space="preserve">18 35.06 S</t>
  </si>
  <si>
    <t xml:space="preserve">162 06.40 E</t>
  </si>
  <si>
    <t xml:space="preserve">Feb 23 2015 06:39:28</t>
  </si>
  <si>
    <t xml:space="preserve">18 35.10 S</t>
  </si>
  <si>
    <t xml:space="preserve">162 06.58 E</t>
  </si>
  <si>
    <t xml:space="preserve">Feb 23 2015  07:44:20</t>
  </si>
  <si>
    <t xml:space="preserve">18 35.07 S</t>
  </si>
  <si>
    <t xml:space="preserve">162 06.67 E</t>
  </si>
  <si>
    <t xml:space="preserve">Feb 23 2015  08:16:08</t>
  </si>
  <si>
    <t xml:space="preserve">OK !</t>
  </si>
  <si>
    <t xml:space="preserve">18 35.97 S</t>
  </si>
  <si>
    <t xml:space="preserve">162 15.95 E</t>
  </si>
  <si>
    <t xml:space="preserve">Feb 23 2015  11:12:00</t>
  </si>
  <si>
    <t xml:space="preserve">Test NS</t>
  </si>
  <si>
    <t xml:space="preserve">19 29.89 S</t>
  </si>
  <si>
    <t xml:space="preserve">165 00.05 E</t>
  </si>
  <si>
    <t xml:space="preserve">Feb 24 2015 03:45:51</t>
  </si>
  <si>
    <t xml:space="preserve">SD3</t>
  </si>
  <si>
    <t xml:space="preserve">19 29.73 S</t>
  </si>
  <si>
    <t xml:space="preserve">165 00.56 E</t>
  </si>
  <si>
    <t xml:space="preserve">Feb 24 2015  05:58:34</t>
  </si>
  <si>
    <t xml:space="preserve">19 29.44 S</t>
  </si>
  <si>
    <t xml:space="preserve">165 00.49 E</t>
  </si>
  <si>
    <t xml:space="preserve">Feb 24 2015  08:14:17</t>
  </si>
  <si>
    <t xml:space="preserve">300 (PAR)</t>
  </si>
  <si>
    <t xml:space="preserve">19 08.82 S</t>
  </si>
  <si>
    <t xml:space="preserve">164 46.70 E</t>
  </si>
  <si>
    <t xml:space="preserve">Feb 25 2015  11:44:25</t>
  </si>
  <si>
    <t xml:space="preserve">Before LD A</t>
  </si>
  <si>
    <t xml:space="preserve">Prod O2 (200)</t>
  </si>
  <si>
    <t xml:space="preserve">19 12.74 S</t>
  </si>
  <si>
    <t xml:space="preserve">164 41.47 E</t>
  </si>
  <si>
    <t xml:space="preserve">Feb 25 2015  14:09:18</t>
  </si>
  <si>
    <t xml:space="preserve">A</t>
  </si>
  <si>
    <t xml:space="preserve">Prod C/N (200)</t>
  </si>
  <si>
    <t xml:space="preserve">19 12.83 S</t>
  </si>
  <si>
    <t xml:space="preserve">164 41.25 E</t>
  </si>
  <si>
    <t xml:space="preserve">Feb 25 2015  15:13:36</t>
  </si>
  <si>
    <t xml:space="preserve">Cycle (500)</t>
  </si>
  <si>
    <t xml:space="preserve">19 12.69 S</t>
  </si>
  <si>
    <t xml:space="preserve">164 41.31 E</t>
  </si>
  <si>
    <t xml:space="preserve">Feb 25 2015  16:06:10</t>
  </si>
  <si>
    <t xml:space="preserve">19 12.87 S</t>
  </si>
  <si>
    <t xml:space="preserve">164 41.45 E</t>
  </si>
  <si>
    <t xml:space="preserve">Feb 25 2015  20:23:53</t>
  </si>
  <si>
    <t xml:space="preserve">19 12.56 S</t>
  </si>
  <si>
    <t xml:space="preserve">164 40.31 E</t>
  </si>
  <si>
    <t xml:space="preserve">Feb 25 2015  22:22:12</t>
  </si>
  <si>
    <t xml:space="preserve">19 13.49 S</t>
  </si>
  <si>
    <t xml:space="preserve">164 38.97 E</t>
  </si>
  <si>
    <t xml:space="preserve">Feb 26 2015  01:07:38</t>
  </si>
  <si>
    <t xml:space="preserve">19 13.17 S</t>
  </si>
  <si>
    <t xml:space="preserve">164 40.49 E</t>
  </si>
  <si>
    <t xml:space="preserve">Feb 26 2015  05:00:25</t>
  </si>
  <si>
    <t xml:space="preserve">19 12.97 S</t>
  </si>
  <si>
    <t xml:space="preserve">164 40.68 E</t>
  </si>
  <si>
    <t xml:space="preserve">Feb 26 2015  07:05:12</t>
  </si>
  <si>
    <t xml:space="preserve">164 40.51 E</t>
  </si>
  <si>
    <t xml:space="preserve">Feb 26 2015  10:08:05</t>
  </si>
  <si>
    <t xml:space="preserve">19 13.40 S</t>
  </si>
  <si>
    <t xml:space="preserve">164 40.19 E</t>
  </si>
  <si>
    <t xml:space="preserve">Feb 26 2015  13:07:49</t>
  </si>
  <si>
    <t xml:space="preserve">164 40.04 E</t>
  </si>
  <si>
    <t xml:space="preserve">Feb 26 2015  16:04:05</t>
  </si>
  <si>
    <t xml:space="preserve">19 16.23 S</t>
  </si>
  <si>
    <t xml:space="preserve">164 40.40 E</t>
  </si>
  <si>
    <t xml:space="preserve">Feb 27 2015  01:12:20</t>
  </si>
  <si>
    <t xml:space="preserve">19 16.37 S</t>
  </si>
  <si>
    <t xml:space="preserve">164 41.09 E</t>
  </si>
  <si>
    <t xml:space="preserve">Feb 27 2015  04:15:26</t>
  </si>
  <si>
    <t xml:space="preserve">19 15.59 S</t>
  </si>
  <si>
    <t xml:space="preserve">164 41.39 E</t>
  </si>
  <si>
    <t xml:space="preserve">Feb 27 2015  07:03:28</t>
  </si>
  <si>
    <t xml:space="preserve">19 15.53 S</t>
  </si>
  <si>
    <t xml:space="preserve">Feb 27 2015  10:28:13</t>
  </si>
  <si>
    <t xml:space="preserve">19 15.50 S</t>
  </si>
  <si>
    <t xml:space="preserve">164 40.22 E</t>
  </si>
  <si>
    <t xml:space="preserve">Feb 27 2015  13:12:19</t>
  </si>
  <si>
    <t xml:space="preserve">19 15.08 S</t>
  </si>
  <si>
    <t xml:space="preserve">Feb 27 2015  14:06:07</t>
  </si>
  <si>
    <t xml:space="preserve">19 15.44 S</t>
  </si>
  <si>
    <t xml:space="preserve">164 40.21 E</t>
  </si>
  <si>
    <t xml:space="preserve">Feb 27 2015  16:05:23</t>
  </si>
  <si>
    <t xml:space="preserve">19 14.73 S</t>
  </si>
  <si>
    <t xml:space="preserve">164 39.67 E</t>
  </si>
  <si>
    <t xml:space="preserve">Feb 27 2015  19:38:08</t>
  </si>
  <si>
    <t xml:space="preserve">19 14.52 S</t>
  </si>
  <si>
    <t xml:space="preserve">164 39.07 E</t>
  </si>
  <si>
    <t xml:space="preserve">Feb 27 2015  22:03:31</t>
  </si>
  <si>
    <t xml:space="preserve">19 15.37 S</t>
  </si>
  <si>
    <t xml:space="preserve">164 38.25 E</t>
  </si>
  <si>
    <t xml:space="preserve">Feb 28 2015  01:08:26</t>
  </si>
  <si>
    <t xml:space="preserve">19 15.67 S</t>
  </si>
  <si>
    <t xml:space="preserve">164 38.00 E</t>
  </si>
  <si>
    <t xml:space="preserve">Feb 28 2015  04:07:15</t>
  </si>
  <si>
    <t xml:space="preserve">19 15.87 S</t>
  </si>
  <si>
    <t xml:space="preserve">164 38.34 E</t>
  </si>
  <si>
    <t xml:space="preserve">Feb 28 2015  07:06:23</t>
  </si>
  <si>
    <t xml:space="preserve">19 16.44 S</t>
  </si>
  <si>
    <t xml:space="preserve">164 38.71 E</t>
  </si>
  <si>
    <t xml:space="preserve">Feb 28 2015  10:07:23</t>
  </si>
  <si>
    <t xml:space="preserve">19 16.39 S</t>
  </si>
  <si>
    <t xml:space="preserve">164 39.13 E</t>
  </si>
  <si>
    <t xml:space="preserve">Feb 28 2015  13:08:20</t>
  </si>
  <si>
    <t xml:space="preserve">164 39.44 E</t>
  </si>
  <si>
    <t xml:space="preserve">Feb 28 2015  16:02:01</t>
  </si>
  <si>
    <t xml:space="preserve">19 15.26 S</t>
  </si>
  <si>
    <t xml:space="preserve">164 38.47 E</t>
  </si>
  <si>
    <t xml:space="preserve">Feb 28 2015  20:05:36</t>
  </si>
  <si>
    <t xml:space="preserve">19 14.57 S</t>
  </si>
  <si>
    <t xml:space="preserve">164 38.41 E</t>
  </si>
  <si>
    <t xml:space="preserve">Feb 28 2015  22:10:05</t>
  </si>
  <si>
    <t xml:space="preserve">19 14.35 S</t>
  </si>
  <si>
    <t xml:space="preserve">164 37.41 E</t>
  </si>
  <si>
    <t xml:space="preserve">Mar 01 2015  01:08:07</t>
  </si>
  <si>
    <t xml:space="preserve">19 14.51 S</t>
  </si>
  <si>
    <t xml:space="preserve">164 36.94 E</t>
  </si>
  <si>
    <t xml:space="preserve">Mar 01 2015  04:15:13</t>
  </si>
  <si>
    <t xml:space="preserve">19 14.09 S</t>
  </si>
  <si>
    <t xml:space="preserve">164 36.60 E</t>
  </si>
  <si>
    <t xml:space="preserve">Mar 01 2015  07:13:34</t>
  </si>
  <si>
    <t xml:space="preserve">19 13.81 S</t>
  </si>
  <si>
    <t xml:space="preserve">164 36.06 E</t>
  </si>
  <si>
    <t xml:space="preserve">Mar 01 2015  10:06:29</t>
  </si>
  <si>
    <t xml:space="preserve">19 14.15 S</t>
  </si>
  <si>
    <t xml:space="preserve">164 35.63 E</t>
  </si>
  <si>
    <t xml:space="preserve">Mar 01 2015  13:07:18</t>
  </si>
  <si>
    <t xml:space="preserve">19 14.39 S</t>
  </si>
  <si>
    <t xml:space="preserve">Mar 01 2015  14:03:03</t>
  </si>
  <si>
    <t xml:space="preserve">19 13.96 S</t>
  </si>
  <si>
    <t xml:space="preserve">164 35.19 E</t>
  </si>
  <si>
    <t xml:space="preserve">Mar 01 2015  16:08:00</t>
  </si>
  <si>
    <t xml:space="preserve">19 14.68 S</t>
  </si>
  <si>
    <t xml:space="preserve">164 35.00 E</t>
  </si>
  <si>
    <t xml:space="preserve">Mar 01 2015  17:38:01</t>
  </si>
  <si>
    <t xml:space="preserve">19 14.37 S</t>
  </si>
  <si>
    <t xml:space="preserve">164 34.79 E</t>
  </si>
  <si>
    <t xml:space="preserve">Mar 01 2015  20:05:16</t>
  </si>
  <si>
    <t xml:space="preserve">19 13.98 S</t>
  </si>
  <si>
    <t xml:space="preserve">164 34.88 E</t>
  </si>
  <si>
    <t xml:space="preserve">Mar 01 2015  21:35:01</t>
  </si>
  <si>
    <t xml:space="preserve">19 14.46 S</t>
  </si>
  <si>
    <t xml:space="preserve">164 34.87 E</t>
  </si>
  <si>
    <t xml:space="preserve">Mar 01 2015  22:52:56</t>
  </si>
  <si>
    <t xml:space="preserve">164 35.04 E</t>
  </si>
  <si>
    <t xml:space="preserve">Mar 02 2015  01:09:40</t>
  </si>
  <si>
    <t xml:space="preserve">19 13.97 S</t>
  </si>
  <si>
    <t xml:space="preserve">164 35.75 E</t>
  </si>
  <si>
    <t xml:space="preserve">Mar 02 2015  04:11:55</t>
  </si>
  <si>
    <t xml:space="preserve">19 13.85 S</t>
  </si>
  <si>
    <t xml:space="preserve">164 35.22 E</t>
  </si>
  <si>
    <t xml:space="preserve">Mar 02 2015  07:09:45</t>
  </si>
  <si>
    <t xml:space="preserve">19 13.65 S</t>
  </si>
  <si>
    <t xml:space="preserve">164 35.46 E</t>
  </si>
  <si>
    <t xml:space="preserve">Mar 02 2015  10:01:49</t>
  </si>
  <si>
    <t xml:space="preserve">164 35.69 E</t>
  </si>
  <si>
    <t xml:space="preserve">Mar 02 2015  13:09:48</t>
  </si>
  <si>
    <t xml:space="preserve">19 13.45 S</t>
  </si>
  <si>
    <t xml:space="preserve">164 35.26 E</t>
  </si>
  <si>
    <t xml:space="preserve">Mar 02 2015  14:39:43</t>
  </si>
  <si>
    <t xml:space="preserve">164 34.72 E</t>
  </si>
  <si>
    <t xml:space="preserve">Mar 02 2015  16:10:10</t>
  </si>
  <si>
    <t xml:space="preserve">19 59.97 S</t>
  </si>
  <si>
    <t xml:space="preserve">167 59.97 E</t>
  </si>
  <si>
    <t xml:space="preserve">Mar 04 2015  08:45:32</t>
  </si>
  <si>
    <t xml:space="preserve">SD4</t>
  </si>
  <si>
    <t xml:space="preserve">19 59.98 S</t>
  </si>
  <si>
    <t xml:space="preserve">167 59.96 E</t>
  </si>
  <si>
    <t xml:space="preserve">Mar 04 2015  09:10:33</t>
  </si>
  <si>
    <t xml:space="preserve">19 58.99 S</t>
  </si>
  <si>
    <t xml:space="preserve">168 00.71 E</t>
  </si>
  <si>
    <t xml:space="preserve">Mar 04 2015  10:55:54</t>
  </si>
  <si>
    <t xml:space="preserve">19 58.80 S</t>
  </si>
  <si>
    <t xml:space="preserve">168 00.94 E</t>
  </si>
  <si>
    <t xml:space="preserve">Mar 04 2015  12:43:02</t>
  </si>
  <si>
    <t xml:space="preserve">22 00.00 S</t>
  </si>
  <si>
    <t xml:space="preserve">169 59.89 E</t>
  </si>
  <si>
    <t xml:space="preserve">Mar 05 2015  05:51:33</t>
  </si>
  <si>
    <t xml:space="preserve">SD5</t>
  </si>
  <si>
    <t xml:space="preserve">22 00.05 S</t>
  </si>
  <si>
    <t xml:space="preserve">170 00.01 E</t>
  </si>
  <si>
    <t xml:space="preserve">Mar 05 2015  06:55:32</t>
  </si>
  <si>
    <t xml:space="preserve">22 00.01 S</t>
  </si>
  <si>
    <t xml:space="preserve">169 59.66 E</t>
  </si>
  <si>
    <t xml:space="preserve">Mar 05 2015  08:48:58</t>
  </si>
  <si>
    <t xml:space="preserve">21 59.98 S</t>
  </si>
  <si>
    <t xml:space="preserve">169 59.79 E</t>
  </si>
  <si>
    <t xml:space="preserve">Mar 05 2015  10:27:43</t>
  </si>
  <si>
    <t xml:space="preserve">21 22.02 S</t>
  </si>
  <si>
    <t xml:space="preserve">172 08.08 E</t>
  </si>
  <si>
    <t xml:space="preserve">Mar 06 2015  03:07:30</t>
  </si>
  <si>
    <t xml:space="preserve">SD6</t>
  </si>
  <si>
    <t xml:space="preserve">21 22.26 S</t>
  </si>
  <si>
    <t xml:space="preserve">172 07.02 E</t>
  </si>
  <si>
    <t xml:space="preserve">Mar 06 2015  04:58:08</t>
  </si>
  <si>
    <t xml:space="preserve">21 22.39 S</t>
  </si>
  <si>
    <t xml:space="preserve">172 07.19 E</t>
  </si>
  <si>
    <t xml:space="preserve">Mar 06 2015  07:27:02</t>
  </si>
  <si>
    <t xml:space="preserve">21 22.55 S</t>
  </si>
  <si>
    <t xml:space="preserve">172 07.16 E</t>
  </si>
  <si>
    <t xml:space="preserve">Mar 06 2015  09:08:08</t>
  </si>
  <si>
    <t xml:space="preserve">20 43.92 S</t>
  </si>
  <si>
    <t xml:space="preserve">174 15.95 E</t>
  </si>
  <si>
    <t xml:space="preserve">Mar 07 2015  00:40:46</t>
  </si>
  <si>
    <t xml:space="preserve">SD7</t>
  </si>
  <si>
    <t xml:space="preserve">20 45.18 S</t>
  </si>
  <si>
    <t xml:space="preserve">174 16.03 E</t>
  </si>
  <si>
    <t xml:space="preserve">Mar 07 2015  02:26:48</t>
  </si>
  <si>
    <t xml:space="preserve">20 46.18 S</t>
  </si>
  <si>
    <t xml:space="preserve">174 15.00 E</t>
  </si>
  <si>
    <t xml:space="preserve">Mar 07 2015  05:09:18</t>
  </si>
  <si>
    <t xml:space="preserve">20 46.06 S</t>
  </si>
  <si>
    <t xml:space="preserve">174 15.07 E</t>
  </si>
  <si>
    <t xml:space="preserve">Mar 07 2015  06:37:52</t>
  </si>
  <si>
    <t xml:space="preserve">20 42.04 S</t>
  </si>
  <si>
    <t xml:space="preserve">176 24.00 E</t>
  </si>
  <si>
    <t xml:space="preserve">Mar 07 2015  21:02:56</t>
  </si>
  <si>
    <t xml:space="preserve">SD8</t>
  </si>
  <si>
    <t xml:space="preserve">20 42.55 S</t>
  </si>
  <si>
    <t xml:space="preserve">176 22.99 E</t>
  </si>
  <si>
    <t xml:space="preserve">Mar 07 2015  23:37:57</t>
  </si>
  <si>
    <t xml:space="preserve">20 42.16 S</t>
  </si>
  <si>
    <t xml:space="preserve">176 22.67 E</t>
  </si>
  <si>
    <t xml:space="preserve">Mar 08 2015  02:31:48</t>
  </si>
  <si>
    <t xml:space="preserve">20 41.67 S</t>
  </si>
  <si>
    <t xml:space="preserve">176 21.84 E</t>
  </si>
  <si>
    <t xml:space="preserve">Mar 08 2015  04:19:11</t>
  </si>
  <si>
    <t xml:space="preserve">20 57.70 S</t>
  </si>
  <si>
    <t xml:space="preserve">178 38.64 E</t>
  </si>
  <si>
    <t xml:space="preserve">Mar 08 2015  22:37:21</t>
  </si>
  <si>
    <t xml:space="preserve">SD9</t>
  </si>
  <si>
    <t xml:space="preserve">20 58.12 S</t>
  </si>
  <si>
    <t xml:space="preserve">178 38.59 E</t>
  </si>
  <si>
    <t xml:space="preserve">Mar 08 2015  23:06:29</t>
  </si>
  <si>
    <t xml:space="preserve">20 59.78 S</t>
  </si>
  <si>
    <t xml:space="preserve">178 36.52 E</t>
  </si>
  <si>
    <t xml:space="preserve">Mar 09 2015  04:57:42</t>
  </si>
  <si>
    <t xml:space="preserve">20 27.21 S</t>
  </si>
  <si>
    <t xml:space="preserve">178 30.61 W</t>
  </si>
  <si>
    <t xml:space="preserve">Mar 10 2015  01:42:41</t>
  </si>
  <si>
    <t xml:space="preserve">SD10</t>
  </si>
  <si>
    <t xml:space="preserve">20 27.26 S</t>
  </si>
  <si>
    <t xml:space="preserve">178 30.44 W</t>
  </si>
  <si>
    <t xml:space="preserve">Mar 10 2015  02:13:26</t>
  </si>
  <si>
    <t xml:space="preserve">20 26.50 S</t>
  </si>
  <si>
    <t xml:space="preserve">178 30.63 W</t>
  </si>
  <si>
    <t xml:space="preserve">Mar 10 2015  04:10:10</t>
  </si>
  <si>
    <t xml:space="preserve">20 26.40 S</t>
  </si>
  <si>
    <t xml:space="preserve">Mar 10 2015  05:48:04</t>
  </si>
  <si>
    <t xml:space="preserve">19 59.01 S</t>
  </si>
  <si>
    <t xml:space="preserve">175 40.02 W</t>
  </si>
  <si>
    <t xml:space="preserve">Mar 10 2015  21:51:57</t>
  </si>
  <si>
    <t xml:space="preserve">SD11</t>
  </si>
  <si>
    <t xml:space="preserve">19 59.29 S</t>
  </si>
  <si>
    <t xml:space="preserve">Mar 10 2015  22:25:22</t>
  </si>
  <si>
    <t xml:space="preserve">20 00.17 S</t>
  </si>
  <si>
    <t xml:space="preserve">175 39.25 W</t>
  </si>
  <si>
    <t xml:space="preserve">Mar 11 2015  00:53:50</t>
  </si>
  <si>
    <t xml:space="preserve">20 00.34 S</t>
  </si>
  <si>
    <t xml:space="preserve">175 38.85 W</t>
  </si>
  <si>
    <t xml:space="preserve">Mar 11 2015  02:46:40</t>
  </si>
  <si>
    <t xml:space="preserve">19 29.60 S</t>
  </si>
  <si>
    <t xml:space="preserve">172 49.13 W</t>
  </si>
  <si>
    <t xml:space="preserve">Mar 11 2015  21:08:04</t>
  </si>
  <si>
    <t xml:space="preserve">SD12</t>
  </si>
  <si>
    <t xml:space="preserve">172 48.46 W</t>
  </si>
  <si>
    <t xml:space="preserve">Mar 11 2015  21:36:19</t>
  </si>
  <si>
    <t xml:space="preserve">19 31.42 S</t>
  </si>
  <si>
    <t xml:space="preserve">172 47.31 W</t>
  </si>
  <si>
    <t xml:space="preserve">Mar 12 2015  00:38:26</t>
  </si>
  <si>
    <t xml:space="preserve">19 32.21 S</t>
  </si>
  <si>
    <t xml:space="preserve">172 46.88 W</t>
  </si>
  <si>
    <t xml:space="preserve">Mar 12 2015  02:26:04</t>
  </si>
  <si>
    <t xml:space="preserve">200 (PAR)</t>
  </si>
  <si>
    <t xml:space="preserve">18 17.14 S</t>
  </si>
  <si>
    <t xml:space="preserve">170 57.98 W</t>
  </si>
  <si>
    <t xml:space="preserve">Mar 14 2015  23:37:54</t>
  </si>
  <si>
    <t xml:space="preserve">Before LD B</t>
  </si>
  <si>
    <t xml:space="preserve">18 14.39 S</t>
  </si>
  <si>
    <t xml:space="preserve">170 51.49 W</t>
  </si>
  <si>
    <t xml:space="preserve">Mar 15 2015  12:04:44</t>
  </si>
  <si>
    <t xml:space="preserve">B </t>
  </si>
  <si>
    <t xml:space="preserve">Prod (500)</t>
  </si>
  <si>
    <t xml:space="preserve">18 14.36 S</t>
  </si>
  <si>
    <t xml:space="preserve">170 51.52 W</t>
  </si>
  <si>
    <t xml:space="preserve">Mar 15 2015  14:06:30</t>
  </si>
  <si>
    <t xml:space="preserve">B</t>
  </si>
  <si>
    <t xml:space="preserve">18 14.66 S</t>
  </si>
  <si>
    <t xml:space="preserve">170 50.17 W</t>
  </si>
  <si>
    <t xml:space="preserve">Mar 15 2015  17:41:23</t>
  </si>
  <si>
    <t xml:space="preserve">18 14.97 S</t>
  </si>
  <si>
    <t xml:space="preserve">170 50.10 W</t>
  </si>
  <si>
    <t xml:space="preserve">Mar 15 2015  19:51:56</t>
  </si>
  <si>
    <t xml:space="preserve">18 14.77 S</t>
  </si>
  <si>
    <t xml:space="preserve">170 49.65 W</t>
  </si>
  <si>
    <t xml:space="preserve">Mar 15 2015  23:05:26</t>
  </si>
  <si>
    <t xml:space="preserve">18 15.14 S</t>
  </si>
  <si>
    <t xml:space="preserve">170 49.70 W</t>
  </si>
  <si>
    <t xml:space="preserve">Mar 16 2015  02:00:18</t>
  </si>
  <si>
    <t xml:space="preserve">18 15.08 S</t>
  </si>
  <si>
    <t xml:space="preserve">170 49.16 W</t>
  </si>
  <si>
    <t xml:space="preserve">Mar 16 2015  05:13:18</t>
  </si>
  <si>
    <t xml:space="preserve">18 14.27 S</t>
  </si>
  <si>
    <t xml:space="preserve">170 47.97 W</t>
  </si>
  <si>
    <t xml:space="preserve">Mar 16 2015  08:02:10</t>
  </si>
  <si>
    <t xml:space="preserve">18 13.39 S</t>
  </si>
  <si>
    <t xml:space="preserve">170 46.80 W</t>
  </si>
  <si>
    <t xml:space="preserve">Mar 16 2015  11:03:22</t>
  </si>
  <si>
    <t xml:space="preserve">18 13.33 S</t>
  </si>
  <si>
    <t xml:space="preserve">170 46.92 W</t>
  </si>
  <si>
    <t xml:space="preserve">Mar 16 2015  14:04:53</t>
  </si>
  <si>
    <t xml:space="preserve">18 12.45 S</t>
  </si>
  <si>
    <t xml:space="preserve">170 46.32 W</t>
  </si>
  <si>
    <t xml:space="preserve">Mar 16 2015  19:02:00</t>
  </si>
  <si>
    <t xml:space="preserve">18 12.34 S</t>
  </si>
  <si>
    <t xml:space="preserve">170 46.76 W</t>
  </si>
  <si>
    <t xml:space="preserve">Mar 16 2015  20:01:19</t>
  </si>
  <si>
    <t xml:space="preserve">18 11.15 S</t>
  </si>
  <si>
    <t xml:space="preserve">170 46.90 W</t>
  </si>
  <si>
    <t xml:space="preserve">Mar 16 2015  23:03:14</t>
  </si>
  <si>
    <t xml:space="preserve">18 11.31 S</t>
  </si>
  <si>
    <t xml:space="preserve">170 46.30 W</t>
  </si>
  <si>
    <t xml:space="preserve">Mar 17 2015  02:03:49</t>
  </si>
  <si>
    <t xml:space="preserve">18 10.58 S</t>
  </si>
  <si>
    <t xml:space="preserve">170 46.28 W</t>
  </si>
  <si>
    <t xml:space="preserve">Mar 17 2015  05:06:04</t>
  </si>
  <si>
    <t xml:space="preserve">18 10.64 S</t>
  </si>
  <si>
    <t xml:space="preserve">170 46.23 W</t>
  </si>
  <si>
    <t xml:space="preserve">Mar 17 2015  09:10:36</t>
  </si>
  <si>
    <t xml:space="preserve">18 10.61 S</t>
  </si>
  <si>
    <t xml:space="preserve">170 46.02 W</t>
  </si>
  <si>
    <t xml:space="preserve">Mar 17 2015  11:21:18</t>
  </si>
  <si>
    <t xml:space="preserve">18 10.53 S</t>
  </si>
  <si>
    <t xml:space="preserve">170 46.15 W</t>
  </si>
  <si>
    <t xml:space="preserve">Mar 17 2015  12:04:09</t>
  </si>
  <si>
    <t xml:space="preserve">18 10.71 S</t>
  </si>
  <si>
    <t xml:space="preserve">170 46.39 W</t>
  </si>
  <si>
    <t xml:space="preserve">Mar 17 2015  14:03:56</t>
  </si>
  <si>
    <t xml:space="preserve">18 10.80 S</t>
  </si>
  <si>
    <t xml:space="preserve">170 46.37 W</t>
  </si>
  <si>
    <t xml:space="preserve">Mar 17 2015  14:50:46</t>
  </si>
  <si>
    <t xml:space="preserve">18 11.13 S</t>
  </si>
  <si>
    <t xml:space="preserve">170 46.09 W</t>
  </si>
  <si>
    <t xml:space="preserve">Mar 17 2015  17:46:26</t>
  </si>
  <si>
    <t xml:space="preserve">18 11.01 S</t>
  </si>
  <si>
    <t xml:space="preserve">170 45.78 W</t>
  </si>
  <si>
    <t xml:space="preserve">Mar 17 2015  20:03:16</t>
  </si>
  <si>
    <t xml:space="preserve">18 11.45 S</t>
  </si>
  <si>
    <t xml:space="preserve">170 44.90 W</t>
  </si>
  <si>
    <t xml:space="preserve">Mar 17 2015  23:31:07</t>
  </si>
  <si>
    <t xml:space="preserve">170 44.28 W</t>
  </si>
  <si>
    <t xml:space="preserve">Mar 18 2015  02:11:39</t>
  </si>
  <si>
    <t xml:space="preserve">18 11.22 S</t>
  </si>
  <si>
    <t xml:space="preserve">170 43.88 W</t>
  </si>
  <si>
    <t xml:space="preserve">Mar 18 2015  05:06:33</t>
  </si>
  <si>
    <t xml:space="preserve">18 10.38 S</t>
  </si>
  <si>
    <t xml:space="preserve">170 43.66 W</t>
  </si>
  <si>
    <t xml:space="preserve">Mar 18 2015  08:06:26</t>
  </si>
  <si>
    <t xml:space="preserve">18 09.07 S</t>
  </si>
  <si>
    <t xml:space="preserve">170 43.23 W</t>
  </si>
  <si>
    <t xml:space="preserve">Mar 18 2015  11:05:04</t>
  </si>
  <si>
    <t xml:space="preserve">18 08.70 S</t>
  </si>
  <si>
    <t xml:space="preserve">170 43.69 W</t>
  </si>
  <si>
    <t xml:space="preserve">Mar 18 2015  14:00:34</t>
  </si>
  <si>
    <t xml:space="preserve">18 09.38 S</t>
  </si>
  <si>
    <t xml:space="preserve">Mar 18 2015  18:35:33</t>
  </si>
  <si>
    <t xml:space="preserve">18 09.39 S</t>
  </si>
  <si>
    <t xml:space="preserve">170 45.52 W</t>
  </si>
  <si>
    <t xml:space="preserve">Mar 18 2015  20:07:03</t>
  </si>
  <si>
    <t xml:space="preserve">18 09.96 S</t>
  </si>
  <si>
    <t xml:space="preserve">170 45.29 W</t>
  </si>
  <si>
    <t xml:space="preserve">Mar 18 2015  23:46:45</t>
  </si>
  <si>
    <t xml:space="preserve">170 45.22 W</t>
  </si>
  <si>
    <t xml:space="preserve">Mar 19 2015  02:08:07</t>
  </si>
  <si>
    <t xml:space="preserve">18 11.60 S</t>
  </si>
  <si>
    <t xml:space="preserve">170 44.64 W</t>
  </si>
  <si>
    <t xml:space="preserve">Mar 19 2015  05:09:40</t>
  </si>
  <si>
    <t xml:space="preserve">18 11.50 S</t>
  </si>
  <si>
    <t xml:space="preserve">170 43.89 W</t>
  </si>
  <si>
    <t xml:space="preserve">Mar 19 2015  08:01:18</t>
  </si>
  <si>
    <t xml:space="preserve">18 11.81 S</t>
  </si>
  <si>
    <t xml:space="preserve">170 43.46 W</t>
  </si>
  <si>
    <t xml:space="preserve">Mar 19 2015  11:03:24</t>
  </si>
  <si>
    <t xml:space="preserve">18 11.68 S</t>
  </si>
  <si>
    <t xml:space="preserve">170 43.44 W</t>
  </si>
  <si>
    <t xml:space="preserve">Mar 19 2015  12:02:21</t>
  </si>
  <si>
    <t xml:space="preserve">18 11.36 S</t>
  </si>
  <si>
    <t xml:space="preserve">170 43.01 W</t>
  </si>
  <si>
    <t xml:space="preserve">Mar 19 2015  14:02:22</t>
  </si>
  <si>
    <t xml:space="preserve">18 11.26 S</t>
  </si>
  <si>
    <t xml:space="preserve">170 39.95 W</t>
  </si>
  <si>
    <t xml:space="preserve">Mar 19 2015  15:49:49</t>
  </si>
  <si>
    <t xml:space="preserve">18 10.82 S</t>
  </si>
  <si>
    <t xml:space="preserve">170 42.62 W</t>
  </si>
  <si>
    <t xml:space="preserve">Mar 19 2015  17:56:49</t>
  </si>
  <si>
    <t xml:space="preserve">18 10.06 S</t>
  </si>
  <si>
    <t xml:space="preserve">170 42.99 W</t>
  </si>
  <si>
    <t xml:space="preserve">Mar 19 2015  20:02:14</t>
  </si>
  <si>
    <t xml:space="preserve">18 09.45 S</t>
  </si>
  <si>
    <t xml:space="preserve">170 43.51 W</t>
  </si>
  <si>
    <t xml:space="preserve">Mar 19 2015  23:12:09</t>
  </si>
  <si>
    <t xml:space="preserve">18 10.46 S</t>
  </si>
  <si>
    <t xml:space="preserve">170 43.34 W</t>
  </si>
  <si>
    <t xml:space="preserve">Mar 20 2015  02:16:16</t>
  </si>
  <si>
    <t xml:space="preserve">Mar 20 2015  05:02:36</t>
  </si>
  <si>
    <t xml:space="preserve">18 10.56 S</t>
  </si>
  <si>
    <t xml:space="preserve">170 43.81 W</t>
  </si>
  <si>
    <t xml:space="preserve">Mar 20 2015  08:02:31</t>
  </si>
  <si>
    <t xml:space="preserve">170 44.53 W</t>
  </si>
  <si>
    <t xml:space="preserve">Mar 20 2015  11:05:03</t>
  </si>
  <si>
    <t xml:space="preserve">18 10.74 S</t>
  </si>
  <si>
    <t xml:space="preserve">170 44.60 W</t>
  </si>
  <si>
    <t xml:space="preserve">Mar 20 2015  12:38:38</t>
  </si>
  <si>
    <t xml:space="preserve">18 10.47 S</t>
  </si>
  <si>
    <t xml:space="preserve">170 44.31 W</t>
  </si>
  <si>
    <t xml:space="preserve">Mar 20 2015  14:16:13</t>
  </si>
  <si>
    <t xml:space="preserve">18 12.04 S</t>
  </si>
  <si>
    <t xml:space="preserve">169 04.37 W</t>
  </si>
  <si>
    <t xml:space="preserve">Mar 21 2015  10:27:03</t>
  </si>
  <si>
    <t xml:space="preserve">SD13</t>
  </si>
  <si>
    <t xml:space="preserve">18 40.73 S</t>
  </si>
  <si>
    <t xml:space="preserve">165 35.30 W</t>
  </si>
  <si>
    <t xml:space="preserve">Mar 22 2015 21:02:27</t>
  </si>
  <si>
    <t xml:space="preserve">Before LD C</t>
  </si>
  <si>
    <t xml:space="preserve">18 25.17 S</t>
  </si>
  <si>
    <t xml:space="preserve">165 56.27 W</t>
  </si>
  <si>
    <t xml:space="preserve">Mar 23 2015 12:06:52</t>
  </si>
  <si>
    <t xml:space="preserve">Prod C/N (500)</t>
  </si>
  <si>
    <t xml:space="preserve">18 24.95 S</t>
  </si>
  <si>
    <t xml:space="preserve">165 56.34 W</t>
  </si>
  <si>
    <t xml:space="preserve">Mar 23 2015 14:00:55</t>
  </si>
  <si>
    <t xml:space="preserve">18 25.26 S</t>
  </si>
  <si>
    <t xml:space="preserve">165 55.86 W</t>
  </si>
  <si>
    <t xml:space="preserve">Mar 23 2015 17:32:42</t>
  </si>
  <si>
    <t xml:space="preserve">18 24.74 S</t>
  </si>
  <si>
    <t xml:space="preserve">165 56.05 W</t>
  </si>
  <si>
    <t xml:space="preserve">Mar 23 2015 20:02:27</t>
  </si>
  <si>
    <t xml:space="preserve">18 25.84 S</t>
  </si>
  <si>
    <t xml:space="preserve">165 54.96 W</t>
  </si>
  <si>
    <t xml:space="preserve">Mar 23 2015 23:10:55</t>
  </si>
  <si>
    <t xml:space="preserve">18 25.52 S</t>
  </si>
  <si>
    <t xml:space="preserve">165 55.28 W</t>
  </si>
  <si>
    <t xml:space="preserve">Mar 24 2015 02:05:16</t>
  </si>
  <si>
    <t xml:space="preserve">18 25.97 S</t>
  </si>
  <si>
    <t xml:space="preserve">165 55.06 W</t>
  </si>
  <si>
    <t xml:space="preserve">Mar 24 2015 05:20:43</t>
  </si>
  <si>
    <t xml:space="preserve">18 25.53 S</t>
  </si>
  <si>
    <t xml:space="preserve">165 55.59 W</t>
  </si>
  <si>
    <t xml:space="preserve">Mar 24 2015 08:09:52</t>
  </si>
  <si>
    <t xml:space="preserve">18 25.64 S</t>
  </si>
  <si>
    <t xml:space="preserve">165 55.11 W</t>
  </si>
  <si>
    <t xml:space="preserve">Mar 24 2015 11:02:14</t>
  </si>
  <si>
    <t xml:space="preserve">18 25.69 S</t>
  </si>
  <si>
    <t xml:space="preserve">165 55.89 W</t>
  </si>
  <si>
    <t xml:space="preserve">Mar 24 2015 12:23:22</t>
  </si>
  <si>
    <t xml:space="preserve">18 25.43 S</t>
  </si>
  <si>
    <t xml:space="preserve">165 55.78 W</t>
  </si>
  <si>
    <t xml:space="preserve">Mar 24 2015 18:42:00</t>
  </si>
  <si>
    <t xml:space="preserve">18 25.42 S</t>
  </si>
  <si>
    <t xml:space="preserve">165 55.50 W</t>
  </si>
  <si>
    <t xml:space="preserve">Mar 24 2015 20:04:37</t>
  </si>
  <si>
    <t xml:space="preserve">18 26.33 S</t>
  </si>
  <si>
    <t xml:space="preserve">165 55.51 W</t>
  </si>
  <si>
    <t xml:space="preserve">Mar 24 2015 23:08:59</t>
  </si>
  <si>
    <t xml:space="preserve">18 25.87 S</t>
  </si>
  <si>
    <t xml:space="preserve">165 55.09 W</t>
  </si>
  <si>
    <t xml:space="preserve">Mar 25 2015 02:02:57</t>
  </si>
  <si>
    <t xml:space="preserve">18 25.73 S</t>
  </si>
  <si>
    <t xml:space="preserve">165 54.45 W</t>
  </si>
  <si>
    <t xml:space="preserve">Mar 25 2015 05:05:12</t>
  </si>
  <si>
    <t xml:space="preserve">18 25.37 S</t>
  </si>
  <si>
    <t xml:space="preserve">165 54.90 W</t>
  </si>
  <si>
    <t xml:space="preserve">Mar 25 2015 08:19:29</t>
  </si>
  <si>
    <t xml:space="preserve">165 53.58 W</t>
  </si>
  <si>
    <t xml:space="preserve">Mar 25 2015 11:05:37</t>
  </si>
  <si>
    <t xml:space="preserve">18 25.75 S</t>
  </si>
  <si>
    <t xml:space="preserve">165 53.70 W</t>
  </si>
  <si>
    <t xml:space="preserve">Mar 25 2015 12:07:10</t>
  </si>
  <si>
    <t xml:space="preserve">18 26.38 S</t>
  </si>
  <si>
    <t xml:space="preserve">165 54.33 W</t>
  </si>
  <si>
    <t xml:space="preserve">Mar 25 2015 14:05:24</t>
  </si>
  <si>
    <t xml:space="preserve">18 25.22 S</t>
  </si>
  <si>
    <t xml:space="preserve">165 54.14 W</t>
  </si>
  <si>
    <t xml:space="preserve">Mar 25 2015 17:35:00</t>
  </si>
  <si>
    <t xml:space="preserve">18 24.83 S</t>
  </si>
  <si>
    <t xml:space="preserve">165 54.55 W</t>
  </si>
  <si>
    <t xml:space="preserve">Mar 25 2015 20:05:19</t>
  </si>
  <si>
    <t xml:space="preserve">18 25.78 S</t>
  </si>
  <si>
    <t xml:space="preserve">165 55.38 W</t>
  </si>
  <si>
    <t xml:space="preserve">Mar 25 2015 23:04:36</t>
  </si>
  <si>
    <t xml:space="preserve">18 26.79 S</t>
  </si>
  <si>
    <t xml:space="preserve">165 54.78 W</t>
  </si>
  <si>
    <t xml:space="preserve">Mar 26 2015 03:04:48</t>
  </si>
  <si>
    <t xml:space="preserve">18 25.90 S</t>
  </si>
  <si>
    <t xml:space="preserve">165 54.70 W</t>
  </si>
  <si>
    <t xml:space="preserve">Mar 26 2015 05:08:16</t>
  </si>
  <si>
    <t xml:space="preserve">18 25.61 S</t>
  </si>
  <si>
    <t xml:space="preserve">165 55.25 W</t>
  </si>
  <si>
    <t xml:space="preserve">Mar 26 2015 08:34:00</t>
  </si>
  <si>
    <t xml:space="preserve">18 26.91 S</t>
  </si>
  <si>
    <t xml:space="preserve">165 55.30 W</t>
  </si>
  <si>
    <t xml:space="preserve">Mar 26 2015 11:06:21</t>
  </si>
  <si>
    <t xml:space="preserve">18 27.71 S</t>
  </si>
  <si>
    <t xml:space="preserve">Mar 26 2015 14:04:35</t>
  </si>
  <si>
    <t xml:space="preserve">18 27.35 S</t>
  </si>
  <si>
    <t xml:space="preserve">165 54.39 W</t>
  </si>
  <si>
    <t xml:space="preserve">Mar 26 2015 18:17:39</t>
  </si>
  <si>
    <t xml:space="preserve">18 27.33 S</t>
  </si>
  <si>
    <t xml:space="preserve">165 54.37 W</t>
  </si>
  <si>
    <t xml:space="preserve">Mar 26 2015 20:11:17</t>
  </si>
  <si>
    <t xml:space="preserve">18 28.43 S</t>
  </si>
  <si>
    <t xml:space="preserve">165 54.92 W</t>
  </si>
  <si>
    <t xml:space="preserve">Mar 26 2015 23:10:47</t>
  </si>
  <si>
    <t xml:space="preserve">165 52.48 W</t>
  </si>
  <si>
    <t xml:space="preserve">Mar 27 2015 02:03:42</t>
  </si>
  <si>
    <t xml:space="preserve">18 27.03 S</t>
  </si>
  <si>
    <t xml:space="preserve">165 52.90 W</t>
  </si>
  <si>
    <t xml:space="preserve">Mar 27 2015 05:11:16</t>
  </si>
  <si>
    <t xml:space="preserve">18 26.20 S</t>
  </si>
  <si>
    <t xml:space="preserve">165 52.28 W</t>
  </si>
  <si>
    <t xml:space="preserve">Mar 27 2015 08:01:40</t>
  </si>
  <si>
    <t xml:space="preserve">18 27.97 S</t>
  </si>
  <si>
    <t xml:space="preserve">165 53.30 W</t>
  </si>
  <si>
    <t xml:space="preserve">Mar 27 2015 11:02:23</t>
  </si>
  <si>
    <t xml:space="preserve">18 28.23 S</t>
  </si>
  <si>
    <t xml:space="preserve">165 53.62 W</t>
  </si>
  <si>
    <t xml:space="preserve">Mar 27 2015 12:02:08</t>
  </si>
  <si>
    <t xml:space="preserve">18 27.53 S</t>
  </si>
  <si>
    <t xml:space="preserve">165 53.08 W</t>
  </si>
  <si>
    <t xml:space="preserve">Mar 27 2015 14:06:09</t>
  </si>
  <si>
    <t xml:space="preserve">18 27.65 S</t>
  </si>
  <si>
    <t xml:space="preserve">165 53.18 W</t>
  </si>
  <si>
    <t xml:space="preserve">Mar 27 2015 15:48:19</t>
  </si>
  <si>
    <t xml:space="preserve">18 27.59 S</t>
  </si>
  <si>
    <t xml:space="preserve">165 52.36 W</t>
  </si>
  <si>
    <t xml:space="preserve">Mar 27 2015 18:00:25</t>
  </si>
  <si>
    <t xml:space="preserve">165 52.62 W</t>
  </si>
  <si>
    <t xml:space="preserve">Mar 27 2015 20:03:03</t>
  </si>
  <si>
    <t xml:space="preserve">18 29.72 S</t>
  </si>
  <si>
    <t xml:space="preserve">165 52.79 W</t>
  </si>
  <si>
    <t xml:space="preserve">Mar 27 2015 23:14:16</t>
  </si>
  <si>
    <t xml:space="preserve">18 29.71 S</t>
  </si>
  <si>
    <t xml:space="preserve">165 51.88 W</t>
  </si>
  <si>
    <t xml:space="preserve">Mar 28 2015 02:01:36</t>
  </si>
  <si>
    <t xml:space="preserve">165 51.45 W</t>
  </si>
  <si>
    <t xml:space="preserve">Mar 28 2015 05:06:44</t>
  </si>
  <si>
    <t xml:space="preserve">18 30.35 S</t>
  </si>
  <si>
    <t xml:space="preserve">165 49.27 W</t>
  </si>
  <si>
    <t xml:space="preserve">Mar 28 2015 08:08:05</t>
  </si>
  <si>
    <t xml:space="preserve">18 29.89 S</t>
  </si>
  <si>
    <t xml:space="preserve">165 48.05 W</t>
  </si>
  <si>
    <t xml:space="preserve">Mar 28 2015 11:05:08</t>
  </si>
  <si>
    <t xml:space="preserve">18 29.47 S</t>
  </si>
  <si>
    <t xml:space="preserve">165 47.49 W</t>
  </si>
  <si>
    <t xml:space="preserve">Mar 28 2015 12:41:56</t>
  </si>
  <si>
    <t xml:space="preserve">18 29.05 S</t>
  </si>
  <si>
    <t xml:space="preserve">165 46.75 W</t>
  </si>
  <si>
    <t xml:space="preserve">Mar 28 2015 14:32:26</t>
  </si>
  <si>
    <t xml:space="preserve">18 22.33 S</t>
  </si>
  <si>
    <t xml:space="preserve">166 03.50 W</t>
  </si>
  <si>
    <t xml:space="preserve">Mar 28 2015 23:37:48</t>
  </si>
  <si>
    <t xml:space="preserve">Transect</t>
  </si>
  <si>
    <t xml:space="preserve">18 30.37 S</t>
  </si>
  <si>
    <t xml:space="preserve">166 02.51 W</t>
  </si>
  <si>
    <t xml:space="preserve">Mar 29 2015 01:07:35</t>
  </si>
  <si>
    <t xml:space="preserve">18 38.47 S</t>
  </si>
  <si>
    <t xml:space="preserve">166 01.45 W</t>
  </si>
  <si>
    <t xml:space="preserve">Mar 29 2015 02:34:38</t>
  </si>
  <si>
    <t xml:space="preserve">18 46.59 S</t>
  </si>
  <si>
    <t xml:space="preserve">166 00.52 W</t>
  </si>
  <si>
    <t xml:space="preserve">Mar 29 2015 04:31:35</t>
  </si>
  <si>
    <t xml:space="preserve">18 54.60 S</t>
  </si>
  <si>
    <t xml:space="preserve">165 59.32 W</t>
  </si>
  <si>
    <t xml:space="preserve">Mar 29 2015 06:05:59</t>
  </si>
  <si>
    <t xml:space="preserve">19 02.72 S</t>
  </si>
  <si>
    <t xml:space="preserve">165 58.28 W</t>
  </si>
  <si>
    <t xml:space="preserve">Mar 29 2015 07:41:01</t>
  </si>
  <si>
    <t xml:space="preserve">19 10.69 S</t>
  </si>
  <si>
    <t xml:space="preserve">165 57.12 W</t>
  </si>
  <si>
    <t xml:space="preserve">Mar 29 2015  09:22:43</t>
  </si>
  <si>
    <t xml:space="preserve">18 24.97 S</t>
  </si>
  <si>
    <t xml:space="preserve">162 59.94 W</t>
  </si>
  <si>
    <t xml:space="preserve">Mar 30 2015 01:30:29</t>
  </si>
  <si>
    <t xml:space="preserve">SD14</t>
  </si>
  <si>
    <t xml:space="preserve">18 24.65 S</t>
  </si>
  <si>
    <t xml:space="preserve">162 59.87 W</t>
  </si>
  <si>
    <t xml:space="preserve">Mar 30 2015 02:04:17</t>
  </si>
  <si>
    <t xml:space="preserve">18 23.70 S</t>
  </si>
  <si>
    <t xml:space="preserve">163 00.06 W</t>
  </si>
  <si>
    <t xml:space="preserve">Mar 30 2015 05:19:04</t>
  </si>
  <si>
    <t xml:space="preserve">18 23.71 S</t>
  </si>
  <si>
    <t xml:space="preserve">162 59.95 W</t>
  </si>
  <si>
    <t xml:space="preserve">Mar 30 2015 07:03:36</t>
  </si>
  <si>
    <t xml:space="preserve">18 16.09 S</t>
  </si>
  <si>
    <t xml:space="preserve">159 59.95 W</t>
  </si>
  <si>
    <t xml:space="preserve">Mar 31 2015 00:22:11</t>
  </si>
  <si>
    <t xml:space="preserve">SD15</t>
  </si>
  <si>
    <t xml:space="preserve">18 15.90 S</t>
  </si>
  <si>
    <t xml:space="preserve">159 59.48 W</t>
  </si>
  <si>
    <t xml:space="preserve">Mar 31 2015 04:01:44</t>
  </si>
  <si>
    <t xml:space="preserve">18 15.71 S</t>
  </si>
  <si>
    <t xml:space="preserve">Mar 31 2015 05:41:07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</si>
</sst>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0.0"/>
    <numFmt numFmtId="168" formatCode="0.00"/>
  </numFmts>
  <fonts count="24">
    <font>
      <sz val="11"/>
      <color rgb="FF000000"/>
      <name val="Calibri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134"/>
    </font>
    <font>
      <sz val="11"/>
      <color rgb="FFFF0000"/>
      <name val="Calibri"/>
      <family val="2"/>
      <charset val="134"/>
    </font>
    <font>
      <vertAlign val="superscript"/>
      <sz val="11"/>
      <color rgb="FF000000"/>
      <name val="Calibri"/>
      <family val="2"/>
      <charset val="134"/>
    </font>
    <font>
      <b val="true"/>
      <sz val="14"/>
      <color rgb="FF000000"/>
      <name val="Calibri"/>
      <family val="2"/>
      <charset val="134"/>
    </font>
    <font>
      <i val="true"/>
      <sz val="11"/>
      <color rgb="FF000000"/>
      <name val="Calibri"/>
      <family val="2"/>
      <charset val="134"/>
    </font>
    <font>
      <i val="true"/>
      <sz val="11"/>
      <name val="Calibri"/>
      <family val="2"/>
      <charset val="134"/>
    </font>
    <font>
      <sz val="9"/>
      <color rgb="FF000000"/>
      <name val="宋体"/>
      <family val="0"/>
      <charset val="134"/>
    </font>
    <font>
      <sz val="10"/>
      <color rgb="FF000000"/>
      <name val="Arial"/>
      <family val="2"/>
      <charset val="134"/>
    </font>
    <font>
      <b val="true"/>
      <sz val="10"/>
      <color rgb="FF000000"/>
      <name val="Arial"/>
      <family val="2"/>
      <charset val="134"/>
    </font>
    <font>
      <b val="true"/>
      <i val="true"/>
      <sz val="10"/>
      <color rgb="FF000000"/>
      <name val="Arial"/>
      <family val="2"/>
      <charset val="134"/>
    </font>
    <font>
      <b val="true"/>
      <sz val="10"/>
      <name val="Arial"/>
      <family val="2"/>
      <charset val="134"/>
    </font>
    <font>
      <b val="true"/>
      <vertAlign val="superscript"/>
      <sz val="10"/>
      <color rgb="FF000000"/>
      <name val="Arial"/>
      <family val="2"/>
      <charset val="134"/>
    </font>
    <font>
      <b val="true"/>
      <i val="true"/>
      <sz val="10"/>
      <name val="Arial"/>
      <family val="2"/>
      <charset val="134"/>
    </font>
    <font>
      <b val="true"/>
      <sz val="11"/>
      <color rgb="FFFFFFFF"/>
      <name val="Calibri"/>
      <family val="2"/>
    </font>
    <font>
      <b val="true"/>
      <vertAlign val="superscript"/>
      <sz val="10"/>
      <name val="Arial"/>
      <family val="2"/>
      <charset val="134"/>
    </font>
    <font>
      <sz val="10"/>
      <name val="Arial"/>
      <family val="2"/>
      <charset val="134"/>
    </font>
    <font>
      <sz val="10"/>
      <color rgb="FF181717"/>
      <name val="Arial"/>
      <family val="2"/>
      <charset val="134"/>
    </font>
    <font>
      <sz val="11"/>
      <color rgb="FF181717"/>
      <name val="Calibri"/>
      <family val="2"/>
      <charset val="134"/>
    </font>
    <font>
      <sz val="11"/>
      <color rgb="FF181717"/>
      <name val="Arial"/>
      <family val="2"/>
      <charset val="134"/>
    </font>
    <font>
      <b val="true"/>
      <sz val="11"/>
      <color rgb="FF000000"/>
      <name val="Calibr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FABAB"/>
      </patternFill>
    </fill>
    <fill>
      <patternFill patternType="solid">
        <fgColor rgb="FF92D050"/>
        <bgColor rgb="FFAFABAB"/>
      </patternFill>
    </fill>
    <fill>
      <patternFill patternType="solid">
        <fgColor rgb="FFAFABAB"/>
        <bgColor rgb="FFA5A5A5"/>
      </patternFill>
    </fill>
    <fill>
      <patternFill patternType="solid">
        <fgColor rgb="FFFFE699"/>
        <bgColor rgb="FFFFCC99"/>
      </patternFill>
    </fill>
    <fill>
      <patternFill patternType="solid">
        <fgColor rgb="FFEEECE1"/>
        <bgColor rgb="FFDBE5F1"/>
      </patternFill>
    </fill>
    <fill>
      <patternFill patternType="solid">
        <fgColor rgb="FFDBE5F1"/>
        <bgColor rgb="FFEEECE1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2" borderId="1" applyFont="true" applyBorder="tru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heck Cell" xfId="20" builtinId="53" customBuiltin="true"/>
  </cellStyles>
  <dxfs count="1">
    <dxf>
      <fill>
        <patternFill>
          <bgColor rgb="FFD9D9D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AFABAB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5A5A5"/>
      <rgbColor rgb="FF003366"/>
      <rgbColor rgb="FF339966"/>
      <rgbColor rgb="FF181717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39" activeCellId="0" sqref="C39"/>
    </sheetView>
  </sheetViews>
  <sheetFormatPr defaultRowHeight="13.5"/>
  <cols>
    <col collapsed="false" hidden="false" max="1" min="1" style="1" width="31.6234817813765"/>
    <col collapsed="false" hidden="false" max="2" min="2" style="2" width="11.6558704453441"/>
    <col collapsed="false" hidden="false" max="24" min="3" style="2" width="11.4817813765182"/>
    <col collapsed="false" hidden="false" max="43" min="25" style="3" width="11.4817813765182"/>
    <col collapsed="false" hidden="false" max="1025" min="44" style="1" width="12.2550607287449"/>
  </cols>
  <sheetData>
    <row r="1" s="2" customFormat="true" ht="13.5" hidden="false" customHeight="false" outlineLevel="0" collapsed="false">
      <c r="A1" s="4" t="s">
        <v>0</v>
      </c>
      <c r="B1" s="5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4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8</v>
      </c>
      <c r="Q1" s="2" t="s">
        <v>8</v>
      </c>
      <c r="R1" s="2" t="s">
        <v>9</v>
      </c>
      <c r="S1" s="2" t="s">
        <v>9</v>
      </c>
      <c r="T1" s="2" t="s">
        <v>10</v>
      </c>
      <c r="U1" s="2" t="s">
        <v>10</v>
      </c>
      <c r="V1" s="2" t="s">
        <v>11</v>
      </c>
      <c r="W1" s="2" t="s">
        <v>11</v>
      </c>
      <c r="X1" s="2" t="s">
        <v>12</v>
      </c>
      <c r="Y1" s="2" t="s">
        <v>12</v>
      </c>
      <c r="Z1" s="2" t="s">
        <v>13</v>
      </c>
      <c r="AA1" s="2" t="s">
        <v>13</v>
      </c>
      <c r="AB1" s="2" t="s">
        <v>14</v>
      </c>
      <c r="AC1" s="2" t="s">
        <v>14</v>
      </c>
      <c r="AD1" s="2" t="s">
        <v>14</v>
      </c>
      <c r="AE1" s="2" t="s">
        <v>14</v>
      </c>
      <c r="AF1" s="2" t="s">
        <v>14</v>
      </c>
      <c r="AG1" s="2" t="s">
        <v>14</v>
      </c>
      <c r="AH1" s="2" t="s">
        <v>14</v>
      </c>
      <c r="AI1" s="2" t="s">
        <v>14</v>
      </c>
      <c r="AJ1" s="2" t="s">
        <v>15</v>
      </c>
      <c r="AK1" s="2" t="s">
        <v>15</v>
      </c>
      <c r="AL1" s="2" t="s">
        <v>15</v>
      </c>
      <c r="AM1" s="2" t="s">
        <v>15</v>
      </c>
      <c r="AN1" s="2" t="s">
        <v>16</v>
      </c>
      <c r="AO1" s="2" t="s">
        <v>16</v>
      </c>
      <c r="AP1" s="2" t="s">
        <v>17</v>
      </c>
      <c r="AQ1" s="2" t="s">
        <v>17</v>
      </c>
    </row>
    <row r="2" customFormat="false" ht="13.5" hidden="false" customHeight="false" outlineLevel="0" collapsed="false">
      <c r="A2" s="4" t="s">
        <v>18</v>
      </c>
      <c r="B2" s="6" t="n">
        <v>42057</v>
      </c>
      <c r="C2" s="6" t="n">
        <v>42057</v>
      </c>
      <c r="D2" s="7" t="n">
        <v>42058</v>
      </c>
      <c r="E2" s="7" t="n">
        <v>42058</v>
      </c>
      <c r="F2" s="7" t="n">
        <v>42059</v>
      </c>
      <c r="G2" s="7" t="n">
        <v>42059</v>
      </c>
      <c r="H2" s="7" t="n">
        <v>42065</v>
      </c>
      <c r="I2" s="7" t="n">
        <v>42065</v>
      </c>
      <c r="J2" s="7" t="n">
        <v>42067</v>
      </c>
      <c r="K2" s="7" t="n">
        <v>42067</v>
      </c>
      <c r="L2" s="7" t="n">
        <v>42068</v>
      </c>
      <c r="M2" s="7" t="n">
        <v>42068</v>
      </c>
      <c r="N2" s="7" t="n">
        <v>42069</v>
      </c>
      <c r="O2" s="7" t="n">
        <v>42069</v>
      </c>
      <c r="P2" s="7" t="n">
        <v>42070</v>
      </c>
      <c r="Q2" s="7" t="n">
        <v>42070</v>
      </c>
      <c r="R2" s="7" t="n">
        <v>42071</v>
      </c>
      <c r="S2" s="7" t="n">
        <v>42071</v>
      </c>
      <c r="T2" s="7" t="n">
        <v>42072</v>
      </c>
      <c r="U2" s="7" t="n">
        <v>42072</v>
      </c>
      <c r="V2" s="7" t="n">
        <v>42073</v>
      </c>
      <c r="W2" s="7" t="n">
        <v>42073</v>
      </c>
      <c r="X2" s="7" t="n">
        <v>42074</v>
      </c>
      <c r="Y2" s="7" t="n">
        <v>42074</v>
      </c>
      <c r="Z2" s="7" t="n">
        <v>42075</v>
      </c>
      <c r="AA2" s="7" t="n">
        <v>42075</v>
      </c>
      <c r="AB2" s="7" t="n">
        <v>42079</v>
      </c>
      <c r="AC2" s="7" t="n">
        <v>42079</v>
      </c>
      <c r="AD2" s="7" t="n">
        <v>42080</v>
      </c>
      <c r="AE2" s="7" t="n">
        <v>42080</v>
      </c>
      <c r="AF2" s="7" t="n">
        <v>42082</v>
      </c>
      <c r="AG2" s="7" t="n">
        <v>42082</v>
      </c>
      <c r="AH2" s="7" t="n">
        <v>42083</v>
      </c>
      <c r="AI2" s="7" t="n">
        <v>42083</v>
      </c>
      <c r="AJ2" s="7" t="n">
        <v>42086</v>
      </c>
      <c r="AK2" s="7" t="n">
        <v>42086</v>
      </c>
      <c r="AL2" s="7" t="n">
        <v>42091</v>
      </c>
      <c r="AM2" s="7" t="n">
        <v>42091</v>
      </c>
      <c r="AN2" s="7" t="n">
        <v>42092</v>
      </c>
      <c r="AO2" s="7" t="n">
        <v>42092</v>
      </c>
      <c r="AP2" s="7" t="n">
        <v>42093</v>
      </c>
      <c r="AQ2" s="7" t="n">
        <v>42093</v>
      </c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false" outlineLevel="0" collapsed="false">
      <c r="A3" s="4" t="s">
        <v>19</v>
      </c>
      <c r="B3" s="5" t="s">
        <v>20</v>
      </c>
      <c r="C3" s="2" t="s">
        <v>20</v>
      </c>
      <c r="D3" s="2" t="s">
        <v>20</v>
      </c>
      <c r="E3" s="2" t="s">
        <v>20</v>
      </c>
      <c r="F3" s="2" t="s">
        <v>20</v>
      </c>
      <c r="G3" s="2" t="s">
        <v>20</v>
      </c>
      <c r="H3" s="2" t="s">
        <v>20</v>
      </c>
      <c r="I3" s="2" t="s">
        <v>20</v>
      </c>
      <c r="J3" s="2" t="s">
        <v>20</v>
      </c>
      <c r="K3" s="2" t="s">
        <v>20</v>
      </c>
      <c r="L3" s="2" t="s">
        <v>20</v>
      </c>
      <c r="M3" s="2" t="s">
        <v>20</v>
      </c>
      <c r="N3" s="2" t="s">
        <v>20</v>
      </c>
      <c r="O3" s="2" t="s">
        <v>20</v>
      </c>
      <c r="P3" s="2" t="s">
        <v>20</v>
      </c>
      <c r="Q3" s="2" t="s">
        <v>20</v>
      </c>
      <c r="R3" s="2" t="s">
        <v>20</v>
      </c>
      <c r="S3" s="2" t="s">
        <v>20</v>
      </c>
      <c r="T3" s="2" t="s">
        <v>20</v>
      </c>
      <c r="U3" s="2" t="s">
        <v>20</v>
      </c>
      <c r="V3" s="2" t="s">
        <v>20</v>
      </c>
      <c r="W3" s="2" t="s">
        <v>20</v>
      </c>
      <c r="X3" s="2" t="s">
        <v>20</v>
      </c>
      <c r="Y3" s="2" t="s">
        <v>20</v>
      </c>
      <c r="Z3" s="2" t="s">
        <v>20</v>
      </c>
      <c r="AA3" s="2" t="s">
        <v>20</v>
      </c>
      <c r="AB3" s="2" t="s">
        <v>20</v>
      </c>
      <c r="AC3" s="2" t="s">
        <v>20</v>
      </c>
      <c r="AD3" s="2" t="s">
        <v>20</v>
      </c>
      <c r="AE3" s="2" t="s">
        <v>20</v>
      </c>
      <c r="AF3" s="2" t="s">
        <v>20</v>
      </c>
      <c r="AG3" s="2" t="s">
        <v>20</v>
      </c>
      <c r="AH3" s="2" t="s">
        <v>20</v>
      </c>
      <c r="AI3" s="2" t="s">
        <v>20</v>
      </c>
      <c r="AJ3" s="2" t="s">
        <v>20</v>
      </c>
      <c r="AK3" s="2" t="s">
        <v>20</v>
      </c>
      <c r="AL3" s="2" t="s">
        <v>20</v>
      </c>
      <c r="AM3" s="2" t="s">
        <v>20</v>
      </c>
      <c r="AN3" s="2" t="s">
        <v>20</v>
      </c>
      <c r="AO3" s="2" t="s">
        <v>20</v>
      </c>
      <c r="AP3" s="2" t="s">
        <v>20</v>
      </c>
      <c r="AQ3" s="2" t="s">
        <v>20</v>
      </c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false" outlineLevel="0" collapsed="false">
      <c r="A4" s="4" t="s">
        <v>21</v>
      </c>
      <c r="B4" s="5" t="s">
        <v>22</v>
      </c>
      <c r="C4" s="2" t="s">
        <v>22</v>
      </c>
      <c r="D4" s="2" t="s">
        <v>23</v>
      </c>
      <c r="E4" s="2" t="s">
        <v>23</v>
      </c>
      <c r="F4" s="2" t="s">
        <v>24</v>
      </c>
      <c r="G4" s="2" t="s">
        <v>24</v>
      </c>
      <c r="H4" s="2" t="s">
        <v>25</v>
      </c>
      <c r="I4" s="2" t="s">
        <v>25</v>
      </c>
      <c r="J4" s="2" t="s">
        <v>26</v>
      </c>
      <c r="K4" s="2" t="s">
        <v>26</v>
      </c>
      <c r="L4" s="2" t="s">
        <v>27</v>
      </c>
      <c r="M4" s="2" t="s">
        <v>27</v>
      </c>
      <c r="N4" s="2" t="s">
        <v>28</v>
      </c>
      <c r="O4" s="2" t="s">
        <v>28</v>
      </c>
      <c r="P4" s="2" t="s">
        <v>29</v>
      </c>
      <c r="Q4" s="2" t="s">
        <v>29</v>
      </c>
      <c r="R4" s="2" t="s">
        <v>30</v>
      </c>
      <c r="S4" s="2" t="s">
        <v>30</v>
      </c>
      <c r="T4" s="2" t="s">
        <v>31</v>
      </c>
      <c r="U4" s="2" t="s">
        <v>31</v>
      </c>
      <c r="V4" s="2" t="s">
        <v>32</v>
      </c>
      <c r="W4" s="2" t="s">
        <v>32</v>
      </c>
      <c r="X4" s="2" t="s">
        <v>33</v>
      </c>
      <c r="Y4" s="2" t="s">
        <v>33</v>
      </c>
      <c r="Z4" s="2" t="s">
        <v>34</v>
      </c>
      <c r="AA4" s="2" t="s">
        <v>34</v>
      </c>
      <c r="AB4" s="2" t="s">
        <v>35</v>
      </c>
      <c r="AC4" s="2" t="s">
        <v>35</v>
      </c>
      <c r="AD4" s="2" t="s">
        <v>36</v>
      </c>
      <c r="AE4" s="2" t="s">
        <v>36</v>
      </c>
      <c r="AF4" s="2" t="s">
        <v>37</v>
      </c>
      <c r="AG4" s="2" t="s">
        <v>37</v>
      </c>
      <c r="AH4" s="2" t="s">
        <v>38</v>
      </c>
      <c r="AI4" s="2" t="s">
        <v>38</v>
      </c>
      <c r="AJ4" s="2" t="s">
        <v>39</v>
      </c>
      <c r="AK4" s="2" t="s">
        <v>39</v>
      </c>
      <c r="AL4" s="8" t="s">
        <v>40</v>
      </c>
      <c r="AM4" s="8" t="s">
        <v>40</v>
      </c>
      <c r="AN4" s="2" t="s">
        <v>41</v>
      </c>
      <c r="AO4" s="2" t="s">
        <v>41</v>
      </c>
      <c r="AP4" s="2" t="s">
        <v>42</v>
      </c>
      <c r="AQ4" s="2" t="s">
        <v>42</v>
      </c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false" outlineLevel="0" collapsed="false">
      <c r="A5" s="4" t="s">
        <v>43</v>
      </c>
      <c r="B5" s="5" t="s">
        <v>44</v>
      </c>
      <c r="C5" s="2" t="n">
        <v>9</v>
      </c>
      <c r="D5" s="2" t="n">
        <v>23</v>
      </c>
      <c r="E5" s="2" t="n">
        <v>9</v>
      </c>
      <c r="F5" s="2" t="n">
        <v>23</v>
      </c>
      <c r="G5" s="2" t="n">
        <v>9</v>
      </c>
      <c r="H5" s="2" t="n">
        <v>23</v>
      </c>
      <c r="I5" s="2" t="n">
        <v>7</v>
      </c>
      <c r="J5" s="2" t="n">
        <v>23</v>
      </c>
      <c r="K5" s="2" t="n">
        <v>9</v>
      </c>
      <c r="L5" s="2" t="n">
        <v>23</v>
      </c>
      <c r="M5" s="2" t="n">
        <v>9</v>
      </c>
      <c r="N5" s="2" t="n">
        <v>23</v>
      </c>
      <c r="O5" s="2" t="n">
        <v>9</v>
      </c>
      <c r="P5" s="2" t="n">
        <v>23</v>
      </c>
      <c r="Q5" s="2" t="n">
        <v>9</v>
      </c>
      <c r="R5" s="2" t="n">
        <v>23</v>
      </c>
      <c r="S5" s="2" t="n">
        <v>9</v>
      </c>
      <c r="T5" s="2" t="n">
        <v>23</v>
      </c>
      <c r="U5" s="2" t="n">
        <v>9</v>
      </c>
      <c r="V5" s="2" t="n">
        <v>23</v>
      </c>
      <c r="W5" s="2" t="n">
        <v>9</v>
      </c>
      <c r="X5" s="2" t="n">
        <v>23</v>
      </c>
      <c r="Y5" s="2" t="n">
        <v>9</v>
      </c>
      <c r="Z5" s="2" t="n">
        <v>23</v>
      </c>
      <c r="AA5" s="2" t="n">
        <v>9</v>
      </c>
      <c r="AB5" s="2" t="n">
        <v>18</v>
      </c>
      <c r="AC5" s="2" t="n">
        <v>8</v>
      </c>
      <c r="AD5" s="2" t="n">
        <v>23</v>
      </c>
      <c r="AE5" s="2" t="n">
        <v>10</v>
      </c>
      <c r="AF5" s="2" t="n">
        <v>24</v>
      </c>
      <c r="AG5" s="2" t="n">
        <v>8</v>
      </c>
      <c r="AH5" s="2" t="n">
        <v>23</v>
      </c>
      <c r="AI5" s="2" t="n">
        <v>7</v>
      </c>
      <c r="AJ5" s="2" t="n">
        <v>21</v>
      </c>
      <c r="AK5" s="2" t="n">
        <v>9</v>
      </c>
      <c r="AL5" s="2" t="n">
        <v>23</v>
      </c>
      <c r="AM5" s="2" t="n">
        <v>9</v>
      </c>
      <c r="AN5" s="2" t="n">
        <v>23</v>
      </c>
      <c r="AO5" s="2" t="n">
        <v>5</v>
      </c>
      <c r="AP5" s="2" t="n">
        <v>23</v>
      </c>
      <c r="AQ5" s="2" t="n">
        <v>9</v>
      </c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9.5" hidden="false" customHeight="true" outlineLevel="0" collapsed="false">
      <c r="A6" s="4" t="s">
        <v>45</v>
      </c>
      <c r="B6" s="5" t="s">
        <v>46</v>
      </c>
      <c r="C6" s="2" t="s">
        <v>47</v>
      </c>
      <c r="D6" s="2" t="s">
        <v>48</v>
      </c>
      <c r="E6" s="2" t="s">
        <v>47</v>
      </c>
      <c r="F6" s="2" t="s">
        <v>49</v>
      </c>
      <c r="G6" s="2" t="s">
        <v>47</v>
      </c>
      <c r="H6" s="2" t="s">
        <v>49</v>
      </c>
      <c r="I6" s="2" t="s">
        <v>50</v>
      </c>
      <c r="J6" s="2" t="s">
        <v>51</v>
      </c>
      <c r="K6" s="2" t="s">
        <v>47</v>
      </c>
      <c r="L6" s="2" t="s">
        <v>46</v>
      </c>
      <c r="M6" s="2" t="s">
        <v>47</v>
      </c>
      <c r="N6" s="2" t="s">
        <v>46</v>
      </c>
      <c r="O6" s="2" t="s">
        <v>52</v>
      </c>
      <c r="P6" s="2" t="s">
        <v>46</v>
      </c>
      <c r="Q6" s="2" t="s">
        <v>53</v>
      </c>
      <c r="R6" s="2" t="s">
        <v>46</v>
      </c>
      <c r="S6" s="2" t="s">
        <v>50</v>
      </c>
      <c r="T6" s="2" t="s">
        <v>46</v>
      </c>
      <c r="U6" s="2" t="s">
        <v>54</v>
      </c>
      <c r="V6" s="2" t="s">
        <v>49</v>
      </c>
      <c r="W6" s="2" t="s">
        <v>53</v>
      </c>
      <c r="X6" s="2" t="s">
        <v>49</v>
      </c>
      <c r="Y6" s="2" t="s">
        <v>53</v>
      </c>
      <c r="Z6" s="2" t="s">
        <v>46</v>
      </c>
      <c r="AA6" s="2" t="s">
        <v>55</v>
      </c>
      <c r="AB6" s="2" t="s">
        <v>49</v>
      </c>
      <c r="AC6" s="2" t="s">
        <v>56</v>
      </c>
      <c r="AD6" s="2" t="s">
        <v>49</v>
      </c>
      <c r="AE6" s="2" t="s">
        <v>47</v>
      </c>
      <c r="AF6" s="2" t="s">
        <v>49</v>
      </c>
      <c r="AG6" s="2" t="s">
        <v>57</v>
      </c>
      <c r="AH6" s="2" t="s">
        <v>46</v>
      </c>
      <c r="AI6" s="2" t="s">
        <v>58</v>
      </c>
      <c r="AJ6" s="2" t="s">
        <v>59</v>
      </c>
      <c r="AK6" s="2" t="s">
        <v>60</v>
      </c>
      <c r="AL6" s="2" t="s">
        <v>61</v>
      </c>
      <c r="AM6" s="2" t="s">
        <v>62</v>
      </c>
      <c r="AN6" s="2" t="s">
        <v>49</v>
      </c>
      <c r="AO6" s="2" t="s">
        <v>63</v>
      </c>
      <c r="AP6" s="2" t="s">
        <v>49</v>
      </c>
      <c r="AQ6" s="2" t="s">
        <v>64</v>
      </c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0" customFormat="true" ht="13.5" hidden="false" customHeight="false" outlineLevel="0" collapsed="false">
      <c r="A7" s="9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customFormat="false" ht="16.5" hidden="false" customHeight="false" outlineLevel="0" collapsed="false">
      <c r="A8" s="11" t="s">
        <v>66</v>
      </c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5" hidden="false" customHeight="false" outlineLevel="0" collapsed="false">
      <c r="A9" s="12" t="s">
        <v>67</v>
      </c>
      <c r="M9" s="2" t="n">
        <v>330</v>
      </c>
    </row>
    <row r="10" customFormat="false" ht="13.5" hidden="false" customHeight="false" outlineLevel="0" collapsed="false">
      <c r="A10" s="12" t="s">
        <v>68</v>
      </c>
      <c r="AE10" s="3" t="n">
        <v>10</v>
      </c>
    </row>
    <row r="11" customFormat="false" ht="13.5" hidden="false" customHeight="false" outlineLevel="0" collapsed="false">
      <c r="A11" s="12" t="s">
        <v>69</v>
      </c>
      <c r="K11" s="2" t="n">
        <v>20</v>
      </c>
      <c r="M11" s="2" t="n">
        <v>60</v>
      </c>
      <c r="W11" s="2" t="n">
        <v>10</v>
      </c>
    </row>
    <row r="12" customFormat="false" ht="13.5" hidden="false" customHeight="false" outlineLevel="0" collapsed="false">
      <c r="A12" s="12" t="s">
        <v>70</v>
      </c>
      <c r="M12" s="2" t="n">
        <v>30</v>
      </c>
      <c r="AG12" s="3" t="n">
        <v>40</v>
      </c>
    </row>
    <row r="13" customFormat="false" ht="13.5" hidden="false" customHeight="false" outlineLevel="0" collapsed="false">
      <c r="A13" s="12" t="s">
        <v>71</v>
      </c>
      <c r="B13" s="2" t="n">
        <v>10</v>
      </c>
      <c r="D13" s="2" t="n">
        <v>30</v>
      </c>
      <c r="G13" s="2" t="n">
        <v>10</v>
      </c>
      <c r="M13" s="2" t="n">
        <v>60</v>
      </c>
      <c r="T13" s="2" t="n">
        <v>20</v>
      </c>
      <c r="AD13" s="3" t="n">
        <v>10</v>
      </c>
      <c r="AE13" s="3" t="n">
        <v>20</v>
      </c>
      <c r="AF13" s="3" t="n">
        <v>10</v>
      </c>
      <c r="AJ13" s="3" t="n">
        <v>10</v>
      </c>
    </row>
    <row r="14" customFormat="false" ht="13.5" hidden="false" customHeight="false" outlineLevel="0" collapsed="false">
      <c r="A14" s="12" t="s">
        <v>72</v>
      </c>
      <c r="K14" s="2" t="n">
        <v>20</v>
      </c>
    </row>
    <row r="15" customFormat="false" ht="13.5" hidden="false" customHeight="false" outlineLevel="0" collapsed="false">
      <c r="A15" s="12" t="s">
        <v>73</v>
      </c>
      <c r="G15" s="2" t="n">
        <v>20</v>
      </c>
    </row>
    <row r="16" customFormat="false" ht="13.5" hidden="false" customHeight="false" outlineLevel="0" collapsed="false">
      <c r="A16" s="12" t="s">
        <v>74</v>
      </c>
      <c r="F16" s="2" t="n">
        <v>40</v>
      </c>
      <c r="G16" s="2" t="n">
        <v>30</v>
      </c>
      <c r="K16" s="2" t="n">
        <v>120</v>
      </c>
      <c r="AQ16" s="3" t="n">
        <v>20</v>
      </c>
    </row>
    <row r="17" customFormat="false" ht="13.5" hidden="false" customHeight="false" outlineLevel="0" collapsed="false">
      <c r="A17" s="12" t="s">
        <v>75</v>
      </c>
      <c r="M17" s="2" t="n">
        <v>50</v>
      </c>
    </row>
    <row r="18" customFormat="false" ht="13.5" hidden="false" customHeight="false" outlineLevel="0" collapsed="false">
      <c r="A18" s="12" t="s">
        <v>76</v>
      </c>
      <c r="K18" s="2" t="n">
        <v>180</v>
      </c>
      <c r="M18" s="2" t="n">
        <v>120</v>
      </c>
    </row>
    <row r="19" customFormat="false" ht="13.5" hidden="false" customHeight="false" outlineLevel="0" collapsed="false">
      <c r="A19" s="12" t="s">
        <v>77</v>
      </c>
      <c r="M19" s="2" t="n">
        <v>140</v>
      </c>
    </row>
    <row r="20" customFormat="false" ht="13.5" hidden="false" customHeight="false" outlineLevel="0" collapsed="false">
      <c r="A20" s="12" t="s">
        <v>78</v>
      </c>
      <c r="B20" s="2" t="n">
        <v>10</v>
      </c>
      <c r="K20" s="2" t="n">
        <v>40</v>
      </c>
      <c r="Q20" s="2" t="n">
        <v>30</v>
      </c>
    </row>
    <row r="21" customFormat="false" ht="13.5" hidden="false" customHeight="false" outlineLevel="0" collapsed="false">
      <c r="A21" s="12" t="s">
        <v>79</v>
      </c>
      <c r="M21" s="2" t="n">
        <v>1660</v>
      </c>
    </row>
    <row r="22" customFormat="false" ht="13.5" hidden="false" customHeight="false" outlineLevel="0" collapsed="false">
      <c r="A22" s="12" t="s">
        <v>80</v>
      </c>
      <c r="I22" s="2" t="n">
        <v>10</v>
      </c>
      <c r="AB22" s="3" t="n">
        <v>10</v>
      </c>
      <c r="AC22" s="3" t="n">
        <v>10</v>
      </c>
      <c r="AD22" s="3" t="n">
        <v>10</v>
      </c>
      <c r="AF22" s="3" t="n">
        <v>10</v>
      </c>
      <c r="AK22" s="3" t="n">
        <v>40</v>
      </c>
    </row>
    <row r="23" customFormat="false" ht="13.5" hidden="false" customHeight="false" outlineLevel="0" collapsed="false">
      <c r="A23" s="12" t="s">
        <v>81</v>
      </c>
      <c r="M23" s="2" t="n">
        <v>830</v>
      </c>
    </row>
    <row r="24" customFormat="false" ht="13.5" hidden="false" customHeight="false" outlineLevel="0" collapsed="false">
      <c r="A24" s="12" t="s">
        <v>82</v>
      </c>
      <c r="H24" s="2" t="n">
        <v>70</v>
      </c>
      <c r="J24" s="2" t="n">
        <v>120</v>
      </c>
      <c r="K24" s="2" t="n">
        <v>150</v>
      </c>
      <c r="L24" s="2" t="n">
        <v>40</v>
      </c>
      <c r="M24" s="2" t="n">
        <v>2190</v>
      </c>
      <c r="N24" s="2" t="n">
        <v>80</v>
      </c>
      <c r="S24" s="2" t="n">
        <v>30</v>
      </c>
      <c r="T24" s="2" t="n">
        <v>40</v>
      </c>
      <c r="W24" s="2" t="n">
        <v>80</v>
      </c>
      <c r="AB24" s="3" t="n">
        <v>230</v>
      </c>
      <c r="AC24" s="3" t="n">
        <v>170</v>
      </c>
      <c r="AD24" s="3" t="n">
        <v>40</v>
      </c>
      <c r="AE24" s="3" t="n">
        <v>110</v>
      </c>
      <c r="AM24" s="3" t="n">
        <v>30</v>
      </c>
      <c r="AO24" s="3" t="n">
        <v>30</v>
      </c>
      <c r="AQ24" s="3" t="n">
        <v>10</v>
      </c>
    </row>
    <row r="25" customFormat="false" ht="13.5" hidden="false" customHeight="false" outlineLevel="0" collapsed="false">
      <c r="A25" s="12" t="s">
        <v>83</v>
      </c>
      <c r="D25" s="2" t="n">
        <v>30</v>
      </c>
      <c r="K25" s="2" t="n">
        <v>40</v>
      </c>
      <c r="M25" s="2" t="n">
        <v>20</v>
      </c>
      <c r="W25" s="2" t="n">
        <v>10</v>
      </c>
      <c r="AA25" s="3" t="n">
        <v>50</v>
      </c>
      <c r="AB25" s="3" t="n">
        <v>10</v>
      </c>
      <c r="AC25" s="3" t="n">
        <v>40</v>
      </c>
    </row>
    <row r="26" customFormat="false" ht="13.5" hidden="false" customHeight="false" outlineLevel="0" collapsed="false">
      <c r="A26" s="12" t="s">
        <v>84</v>
      </c>
      <c r="B26" s="2" t="n">
        <v>10</v>
      </c>
      <c r="M26" s="2" t="n">
        <v>20</v>
      </c>
      <c r="U26" s="2" t="n">
        <v>130</v>
      </c>
    </row>
    <row r="27" customFormat="false" ht="13.5" hidden="false" customHeight="false" outlineLevel="0" collapsed="false">
      <c r="A27" s="12" t="s">
        <v>85</v>
      </c>
      <c r="C27" s="2" t="n">
        <v>20</v>
      </c>
      <c r="D27" s="2" t="n">
        <v>800</v>
      </c>
      <c r="F27" s="2" t="n">
        <v>640</v>
      </c>
      <c r="G27" s="2" t="n">
        <v>190</v>
      </c>
      <c r="H27" s="2" t="n">
        <v>1070</v>
      </c>
      <c r="I27" s="2" t="n">
        <v>40</v>
      </c>
      <c r="J27" s="2" t="n">
        <v>1280</v>
      </c>
      <c r="K27" s="2" t="n">
        <v>320</v>
      </c>
      <c r="L27" s="2" t="n">
        <v>840</v>
      </c>
      <c r="M27" s="2" t="n">
        <v>740</v>
      </c>
      <c r="N27" s="2" t="n">
        <v>780</v>
      </c>
      <c r="O27" s="2" t="n">
        <v>80</v>
      </c>
      <c r="P27" s="2" t="n">
        <v>360</v>
      </c>
      <c r="Q27" s="2" t="n">
        <v>90</v>
      </c>
      <c r="R27" s="2" t="n">
        <v>300</v>
      </c>
      <c r="T27" s="2" t="n">
        <v>860</v>
      </c>
      <c r="U27" s="2" t="n">
        <v>30</v>
      </c>
      <c r="W27" s="2" t="n">
        <v>20</v>
      </c>
      <c r="X27" s="2" t="n">
        <v>20</v>
      </c>
      <c r="Z27" s="3" t="n">
        <v>10</v>
      </c>
      <c r="AA27" s="3" t="n">
        <v>30</v>
      </c>
      <c r="AB27" s="3" t="n">
        <v>3110</v>
      </c>
      <c r="AC27" s="3" t="n">
        <v>230</v>
      </c>
      <c r="AD27" s="3" t="n">
        <v>2310</v>
      </c>
      <c r="AE27" s="3" t="n">
        <v>90</v>
      </c>
      <c r="AG27" s="3" t="n">
        <v>60</v>
      </c>
      <c r="AH27" s="3" t="n">
        <v>700</v>
      </c>
      <c r="AI27" s="3" t="n">
        <v>130</v>
      </c>
      <c r="AK27" s="3" t="n">
        <v>10</v>
      </c>
    </row>
    <row r="28" customFormat="false" ht="13.5" hidden="false" customHeight="false" outlineLevel="0" collapsed="false">
      <c r="A28" s="12" t="s">
        <v>86</v>
      </c>
      <c r="M28" s="2" t="n">
        <v>10</v>
      </c>
    </row>
    <row r="29" customFormat="false" ht="13.5" hidden="false" customHeight="false" outlineLevel="0" collapsed="false">
      <c r="A29" s="12" t="s">
        <v>87</v>
      </c>
      <c r="C29" s="2" t="n">
        <v>10</v>
      </c>
      <c r="G29" s="2" t="n">
        <v>130</v>
      </c>
      <c r="I29" s="2" t="n">
        <v>30</v>
      </c>
      <c r="K29" s="2" t="n">
        <v>130</v>
      </c>
      <c r="M29" s="2" t="n">
        <v>370</v>
      </c>
    </row>
    <row r="30" customFormat="false" ht="13.5" hidden="false" customHeight="false" outlineLevel="0" collapsed="false">
      <c r="A30" s="12" t="s">
        <v>88</v>
      </c>
      <c r="M30" s="2" t="n">
        <v>250</v>
      </c>
    </row>
    <row r="31" customFormat="false" ht="13.5" hidden="false" customHeight="false" outlineLevel="0" collapsed="false">
      <c r="A31" s="12" t="s">
        <v>89</v>
      </c>
      <c r="D31" s="2" t="n">
        <v>100</v>
      </c>
      <c r="E31" s="2" t="n">
        <v>20</v>
      </c>
      <c r="J31" s="2" t="n">
        <v>10</v>
      </c>
      <c r="L31" s="2" t="n">
        <v>20</v>
      </c>
      <c r="M31" s="2" t="n">
        <v>20</v>
      </c>
      <c r="N31" s="2" t="n">
        <v>40</v>
      </c>
    </row>
    <row r="32" customFormat="false" ht="13.5" hidden="false" customHeight="false" outlineLevel="0" collapsed="false">
      <c r="A32" s="12" t="s">
        <v>90</v>
      </c>
      <c r="M32" s="2" t="n">
        <v>110</v>
      </c>
    </row>
    <row r="33" customFormat="false" ht="13.5" hidden="false" customHeight="false" outlineLevel="0" collapsed="false">
      <c r="A33" s="12" t="s">
        <v>91</v>
      </c>
      <c r="N33" s="2" t="n">
        <v>10</v>
      </c>
    </row>
    <row r="34" customFormat="false" ht="13.5" hidden="false" customHeight="false" outlineLevel="0" collapsed="false">
      <c r="A34" s="12" t="s">
        <v>92</v>
      </c>
      <c r="D34" s="2" t="n">
        <v>40</v>
      </c>
      <c r="M34" s="2" t="n">
        <v>20</v>
      </c>
      <c r="AB34" s="3" t="n">
        <v>10</v>
      </c>
      <c r="AC34" s="3" t="n">
        <v>40</v>
      </c>
    </row>
    <row r="35" customFormat="false" ht="13.5" hidden="false" customHeight="false" outlineLevel="0" collapsed="false">
      <c r="A35" s="12" t="s">
        <v>93</v>
      </c>
      <c r="E35" s="2" t="n">
        <v>40</v>
      </c>
    </row>
    <row r="36" customFormat="false" ht="13.5" hidden="false" customHeight="false" outlineLevel="0" collapsed="false">
      <c r="A36" s="12" t="s">
        <v>94</v>
      </c>
      <c r="B36" s="2" t="n">
        <v>20</v>
      </c>
      <c r="C36" s="2" t="n">
        <v>10</v>
      </c>
      <c r="D36" s="2" t="n">
        <v>140</v>
      </c>
      <c r="F36" s="2" t="n">
        <v>30</v>
      </c>
      <c r="H36" s="2" t="n">
        <v>10</v>
      </c>
      <c r="L36" s="2" t="n">
        <v>70</v>
      </c>
      <c r="M36" s="2" t="n">
        <v>70</v>
      </c>
      <c r="N36" s="2" t="n">
        <v>50</v>
      </c>
      <c r="P36" s="2" t="n">
        <v>50</v>
      </c>
      <c r="R36" s="2" t="n">
        <v>30</v>
      </c>
      <c r="T36" s="2" t="n">
        <v>10</v>
      </c>
      <c r="AC36" s="3" t="n">
        <v>40</v>
      </c>
      <c r="AD36" s="3" t="n">
        <v>30</v>
      </c>
      <c r="AF36" s="3" t="n">
        <v>20</v>
      </c>
      <c r="AH36" s="3" t="n">
        <v>20</v>
      </c>
    </row>
    <row r="37" customFormat="false" ht="13.5" hidden="false" customHeight="false" outlineLevel="0" collapsed="false">
      <c r="A37" s="12" t="s">
        <v>95</v>
      </c>
      <c r="B37" s="2" t="n">
        <v>10</v>
      </c>
      <c r="K37" s="2" t="n">
        <v>10</v>
      </c>
      <c r="M37" s="2" t="n">
        <v>10</v>
      </c>
      <c r="AB37" s="3" t="n">
        <v>2600</v>
      </c>
      <c r="AC37" s="3" t="n">
        <v>740</v>
      </c>
    </row>
    <row r="38" customFormat="false" ht="13.5" hidden="false" customHeight="false" outlineLevel="0" collapsed="false">
      <c r="A38" s="12" t="s">
        <v>96</v>
      </c>
      <c r="AI38" s="3" t="n">
        <v>20</v>
      </c>
    </row>
    <row r="39" customFormat="false" ht="13.5" hidden="false" customHeight="false" outlineLevel="0" collapsed="false">
      <c r="A39" s="12" t="s">
        <v>97</v>
      </c>
      <c r="M39" s="2" t="n">
        <v>440</v>
      </c>
      <c r="AD39" s="3" t="n">
        <v>3290</v>
      </c>
      <c r="AE39" s="3" t="n">
        <v>350</v>
      </c>
      <c r="AF39" s="3" t="n">
        <v>430</v>
      </c>
      <c r="AG39" s="3" t="n">
        <v>240</v>
      </c>
      <c r="AH39" s="3" t="n">
        <v>110</v>
      </c>
      <c r="AI39" s="3" t="n">
        <v>30</v>
      </c>
    </row>
    <row r="40" customFormat="false" ht="13.5" hidden="false" customHeight="false" outlineLevel="0" collapsed="false">
      <c r="A40" s="12" t="s">
        <v>98</v>
      </c>
      <c r="K40" s="2" t="n">
        <v>10</v>
      </c>
      <c r="M40" s="2" t="n">
        <v>20</v>
      </c>
      <c r="AB40" s="3" t="n">
        <v>180</v>
      </c>
      <c r="AC40" s="3" t="n">
        <v>40</v>
      </c>
      <c r="AD40" s="3" t="n">
        <v>220</v>
      </c>
      <c r="AE40" s="3" t="n">
        <v>30</v>
      </c>
      <c r="AF40" s="3" t="n">
        <v>200</v>
      </c>
      <c r="AG40" s="3" t="n">
        <v>30</v>
      </c>
    </row>
    <row r="41" customFormat="false" ht="13.5" hidden="false" customHeight="false" outlineLevel="0" collapsed="false">
      <c r="A41" s="12" t="s">
        <v>99</v>
      </c>
      <c r="M41" s="2" t="n">
        <v>250</v>
      </c>
    </row>
    <row r="42" customFormat="false" ht="13.5" hidden="false" customHeight="false" outlineLevel="0" collapsed="false">
      <c r="A42" s="12" t="s">
        <v>100</v>
      </c>
      <c r="B42" s="2" t="n">
        <v>1560</v>
      </c>
      <c r="C42" s="2" t="n">
        <v>60</v>
      </c>
      <c r="D42" s="2" t="n">
        <v>1100</v>
      </c>
      <c r="E42" s="2" t="n">
        <v>10</v>
      </c>
      <c r="F42" s="2" t="n">
        <v>130</v>
      </c>
      <c r="G42" s="2" t="n">
        <v>30</v>
      </c>
      <c r="H42" s="2" t="n">
        <v>70</v>
      </c>
      <c r="I42" s="2" t="n">
        <v>30</v>
      </c>
      <c r="J42" s="2" t="n">
        <v>630</v>
      </c>
      <c r="K42" s="2" t="n">
        <v>30</v>
      </c>
      <c r="L42" s="2" t="n">
        <v>810</v>
      </c>
      <c r="M42" s="2" t="n">
        <v>10</v>
      </c>
      <c r="N42" s="2" t="n">
        <v>2870</v>
      </c>
      <c r="O42" s="2" t="n">
        <v>40</v>
      </c>
      <c r="P42" s="2" t="n">
        <v>350</v>
      </c>
      <c r="R42" s="2" t="n">
        <v>180</v>
      </c>
      <c r="S42" s="2" t="n">
        <v>10</v>
      </c>
      <c r="T42" s="2" t="n">
        <v>640</v>
      </c>
      <c r="W42" s="2" t="n">
        <v>10</v>
      </c>
      <c r="X42" s="2" t="n">
        <v>30</v>
      </c>
      <c r="Z42" s="3" t="n">
        <v>100</v>
      </c>
      <c r="AA42" s="3" t="n">
        <v>60</v>
      </c>
      <c r="AC42" s="3" t="n">
        <v>90</v>
      </c>
      <c r="AD42" s="3" t="n">
        <v>40</v>
      </c>
      <c r="AE42" s="3" t="n">
        <v>10</v>
      </c>
      <c r="AH42" s="3" t="n">
        <v>30</v>
      </c>
      <c r="AN42" s="3" t="n">
        <v>10</v>
      </c>
      <c r="AP42" s="3" t="n">
        <v>10</v>
      </c>
      <c r="AQ42" s="3" t="n">
        <v>20</v>
      </c>
    </row>
    <row r="43" customFormat="false" ht="13.5" hidden="false" customHeight="false" outlineLevel="0" collapsed="false">
      <c r="A43" s="12" t="s">
        <v>101</v>
      </c>
      <c r="C43" s="2" t="n">
        <v>20</v>
      </c>
      <c r="K43" s="2" t="n">
        <v>330</v>
      </c>
      <c r="L43" s="2" t="n">
        <v>20</v>
      </c>
      <c r="M43" s="2" t="n">
        <v>450</v>
      </c>
      <c r="P43" s="2" t="n">
        <v>10</v>
      </c>
      <c r="T43" s="2" t="n">
        <v>70</v>
      </c>
      <c r="V43" s="2" t="n">
        <v>50</v>
      </c>
      <c r="Y43" s="3" t="n">
        <v>50</v>
      </c>
      <c r="AA43" s="3" t="n">
        <v>70</v>
      </c>
      <c r="AB43" s="3" t="n">
        <v>70</v>
      </c>
      <c r="AC43" s="3" t="n">
        <v>30</v>
      </c>
      <c r="AD43" s="3" t="n">
        <v>80</v>
      </c>
      <c r="AF43" s="3" t="n">
        <v>30</v>
      </c>
      <c r="AO43" s="3" t="n">
        <v>10</v>
      </c>
    </row>
    <row r="44" customFormat="false" ht="13.5" hidden="false" customHeight="false" outlineLevel="0" collapsed="false">
      <c r="A44" s="12" t="s">
        <v>102</v>
      </c>
      <c r="AB44" s="3" t="n">
        <v>60</v>
      </c>
    </row>
    <row r="45" customFormat="false" ht="13.5" hidden="false" customHeight="false" outlineLevel="0" collapsed="false">
      <c r="A45" s="12" t="s">
        <v>103</v>
      </c>
      <c r="B45" s="2" t="n">
        <v>1320</v>
      </c>
      <c r="C45" s="2" t="n">
        <v>40</v>
      </c>
      <c r="D45" s="2" t="n">
        <v>790</v>
      </c>
      <c r="E45" s="2" t="n">
        <v>40</v>
      </c>
      <c r="F45" s="2" t="n">
        <v>180</v>
      </c>
      <c r="G45" s="2" t="n">
        <v>40</v>
      </c>
      <c r="H45" s="2" t="n">
        <v>160</v>
      </c>
      <c r="I45" s="2" t="n">
        <v>50</v>
      </c>
      <c r="K45" s="2" t="n">
        <v>180</v>
      </c>
      <c r="M45" s="2" t="n">
        <v>440</v>
      </c>
      <c r="N45" s="2" t="n">
        <v>110</v>
      </c>
      <c r="O45" s="2" t="n">
        <v>290</v>
      </c>
      <c r="P45" s="2" t="n">
        <v>150</v>
      </c>
      <c r="Q45" s="2" t="n">
        <v>250</v>
      </c>
      <c r="R45" s="2" t="n">
        <v>70</v>
      </c>
      <c r="S45" s="2" t="n">
        <v>160</v>
      </c>
      <c r="T45" s="2" t="n">
        <v>210</v>
      </c>
      <c r="U45" s="2" t="n">
        <v>170</v>
      </c>
      <c r="V45" s="2" t="n">
        <v>40</v>
      </c>
      <c r="W45" s="2" t="n">
        <v>60</v>
      </c>
      <c r="X45" s="2" t="n">
        <v>40</v>
      </c>
      <c r="Y45" s="3" t="n">
        <v>40</v>
      </c>
      <c r="AA45" s="3" t="n">
        <v>110</v>
      </c>
      <c r="AB45" s="3" t="n">
        <v>50</v>
      </c>
      <c r="AC45" s="3" t="n">
        <v>60</v>
      </c>
      <c r="AD45" s="3" t="n">
        <v>80</v>
      </c>
      <c r="AE45" s="3" t="n">
        <v>70</v>
      </c>
      <c r="AF45" s="3" t="n">
        <v>40</v>
      </c>
      <c r="AG45" s="3" t="n">
        <v>160</v>
      </c>
      <c r="AH45" s="3" t="n">
        <v>50</v>
      </c>
      <c r="AI45" s="3" t="n">
        <v>80</v>
      </c>
      <c r="AJ45" s="3" t="n">
        <v>10</v>
      </c>
      <c r="AK45" s="3" t="n">
        <v>50</v>
      </c>
      <c r="AM45" s="3" t="n">
        <v>30</v>
      </c>
      <c r="AO45" s="3" t="n">
        <v>20</v>
      </c>
      <c r="AQ45" s="3" t="n">
        <v>70</v>
      </c>
    </row>
    <row r="46" customFormat="false" ht="13.5" hidden="false" customHeight="false" outlineLevel="0" collapsed="false">
      <c r="A46" s="12" t="s">
        <v>104</v>
      </c>
      <c r="L46" s="13" t="n">
        <v>40</v>
      </c>
    </row>
    <row r="47" customFormat="false" ht="13.5" hidden="false" customHeight="false" outlineLevel="0" collapsed="false">
      <c r="A47" s="12" t="s">
        <v>105</v>
      </c>
      <c r="L47" s="13" t="n">
        <v>470</v>
      </c>
    </row>
    <row r="48" customFormat="false" ht="13.5" hidden="false" customHeight="false" outlineLevel="0" collapsed="false">
      <c r="A48" s="12" t="s">
        <v>106</v>
      </c>
      <c r="AA48" s="3" t="n">
        <v>10</v>
      </c>
    </row>
    <row r="49" customFormat="false" ht="13.5" hidden="false" customHeight="false" outlineLevel="0" collapsed="false">
      <c r="A49" s="12" t="s">
        <v>107</v>
      </c>
      <c r="M49" s="2" t="n">
        <v>10</v>
      </c>
      <c r="AC49" s="3" t="n">
        <v>10</v>
      </c>
      <c r="AE49" s="3" t="n">
        <v>10</v>
      </c>
      <c r="AK49" s="3" t="n">
        <v>10</v>
      </c>
    </row>
    <row r="50" customFormat="false" ht="13.5" hidden="false" customHeight="false" outlineLevel="0" collapsed="false">
      <c r="A50" s="12" t="s">
        <v>108</v>
      </c>
      <c r="G50" s="2" t="n">
        <v>30</v>
      </c>
      <c r="I50" s="2" t="n">
        <v>10</v>
      </c>
      <c r="M50" s="2" t="n">
        <v>30</v>
      </c>
      <c r="AA50" s="3" t="n">
        <v>20</v>
      </c>
      <c r="AF50" s="3" t="n">
        <v>10</v>
      </c>
      <c r="AI50" s="3" t="n">
        <v>10</v>
      </c>
    </row>
    <row r="51" customFormat="false" ht="13.5" hidden="false" customHeight="false" outlineLevel="0" collapsed="false">
      <c r="A51" s="12" t="s">
        <v>109</v>
      </c>
      <c r="D51" s="2" t="n">
        <v>10</v>
      </c>
      <c r="E51" s="2" t="n">
        <v>10</v>
      </c>
      <c r="J51" s="2" t="n">
        <v>10</v>
      </c>
      <c r="K51" s="2" t="n">
        <v>20</v>
      </c>
      <c r="L51" s="2" t="n">
        <v>120</v>
      </c>
      <c r="M51" s="2" t="n">
        <v>30</v>
      </c>
      <c r="N51" s="2" t="n">
        <v>20</v>
      </c>
      <c r="O51" s="2" t="n">
        <v>10</v>
      </c>
      <c r="P51" s="2" t="n">
        <v>10</v>
      </c>
      <c r="R51" s="2" t="n">
        <v>20</v>
      </c>
      <c r="T51" s="2" t="n">
        <v>40</v>
      </c>
      <c r="V51" s="2" t="n">
        <v>10</v>
      </c>
      <c r="AB51" s="3" t="n">
        <v>70</v>
      </c>
      <c r="AC51" s="3" t="n">
        <v>80</v>
      </c>
      <c r="AD51" s="3" t="n">
        <v>60</v>
      </c>
      <c r="AE51" s="3" t="n">
        <v>40</v>
      </c>
      <c r="AF51" s="3" t="n">
        <v>40</v>
      </c>
      <c r="AG51" s="3" t="n">
        <v>30</v>
      </c>
      <c r="AH51" s="3" t="n">
        <v>10</v>
      </c>
      <c r="AI51" s="3" t="n">
        <v>10</v>
      </c>
    </row>
    <row r="52" customFormat="false" ht="13.5" hidden="false" customHeight="false" outlineLevel="0" collapsed="false">
      <c r="A52" s="12" t="s">
        <v>110</v>
      </c>
      <c r="L52" s="2" t="n">
        <v>30</v>
      </c>
    </row>
    <row r="53" customFormat="false" ht="13.5" hidden="false" customHeight="false" outlineLevel="0" collapsed="false">
      <c r="A53" s="12" t="s">
        <v>111</v>
      </c>
      <c r="E53" s="2" t="n">
        <v>20</v>
      </c>
      <c r="F53" s="2" t="n">
        <v>340</v>
      </c>
      <c r="G53" s="2" t="n">
        <v>120</v>
      </c>
      <c r="I53" s="2" t="n">
        <v>110</v>
      </c>
      <c r="K53" s="2" t="n">
        <v>3450</v>
      </c>
      <c r="L53" s="2" t="n">
        <v>70</v>
      </c>
      <c r="M53" s="2" t="n">
        <v>10170</v>
      </c>
      <c r="O53" s="2" t="n">
        <v>30</v>
      </c>
      <c r="P53" s="2" t="n">
        <v>40</v>
      </c>
      <c r="Q53" s="2" t="n">
        <v>50</v>
      </c>
      <c r="S53" s="2" t="n">
        <v>10</v>
      </c>
      <c r="T53" s="2" t="n">
        <v>90</v>
      </c>
      <c r="U53" s="2" t="n">
        <v>130</v>
      </c>
      <c r="V53" s="2" t="n">
        <v>20</v>
      </c>
      <c r="W53" s="2" t="n">
        <v>160</v>
      </c>
      <c r="Y53" s="3" t="n">
        <v>20</v>
      </c>
      <c r="AA53" s="3" t="n">
        <v>40</v>
      </c>
      <c r="AC53" s="3" t="n">
        <v>40</v>
      </c>
      <c r="AG53" s="3" t="n">
        <v>70</v>
      </c>
      <c r="AH53" s="3" t="n">
        <v>30</v>
      </c>
      <c r="AK53" s="3" t="n">
        <v>50</v>
      </c>
    </row>
    <row r="54" customFormat="false" ht="13.5" hidden="false" customHeight="false" outlineLevel="0" collapsed="false">
      <c r="A54" s="12" t="s">
        <v>112</v>
      </c>
      <c r="B54" s="2" t="n">
        <v>10</v>
      </c>
      <c r="C54" s="2" t="n">
        <v>240</v>
      </c>
      <c r="D54" s="2" t="n">
        <v>110</v>
      </c>
      <c r="E54" s="2" t="n">
        <v>30</v>
      </c>
      <c r="F54" s="2" t="n">
        <v>500</v>
      </c>
      <c r="G54" s="2" t="n">
        <v>240</v>
      </c>
      <c r="H54" s="2" t="n">
        <v>300</v>
      </c>
      <c r="I54" s="2" t="n">
        <v>330</v>
      </c>
      <c r="K54" s="2" t="n">
        <v>2610</v>
      </c>
      <c r="L54" s="2" t="n">
        <v>450</v>
      </c>
      <c r="M54" s="2" t="n">
        <v>560</v>
      </c>
      <c r="N54" s="2" t="n">
        <v>20</v>
      </c>
      <c r="O54" s="2" t="n">
        <v>70</v>
      </c>
      <c r="Q54" s="2" t="n">
        <v>70</v>
      </c>
      <c r="T54" s="2" t="n">
        <v>150</v>
      </c>
      <c r="U54" s="2" t="n">
        <v>170</v>
      </c>
      <c r="W54" s="2" t="n">
        <v>90</v>
      </c>
      <c r="AA54" s="3" t="n">
        <v>20</v>
      </c>
      <c r="AB54" s="3" t="n">
        <v>23470</v>
      </c>
      <c r="AC54" s="3" t="n">
        <v>770</v>
      </c>
      <c r="AD54" s="3" t="n">
        <v>10440</v>
      </c>
      <c r="AE54" s="3" t="n">
        <v>130</v>
      </c>
      <c r="AH54" s="3" t="n">
        <v>2480</v>
      </c>
      <c r="AI54" s="3" t="n">
        <v>70</v>
      </c>
      <c r="AJ54" s="3" t="n">
        <v>20</v>
      </c>
      <c r="AK54" s="3" t="n">
        <v>60</v>
      </c>
      <c r="AM54" s="3" t="n">
        <v>30</v>
      </c>
      <c r="AO54" s="3" t="n">
        <v>70</v>
      </c>
    </row>
    <row r="55" customFormat="false" ht="13.5" hidden="false" customHeight="false" outlineLevel="0" collapsed="false">
      <c r="A55" s="12" t="s">
        <v>113</v>
      </c>
      <c r="C55" s="2" t="n">
        <v>20</v>
      </c>
      <c r="D55" s="2" t="n">
        <v>50</v>
      </c>
      <c r="E55" s="2" t="n">
        <v>10</v>
      </c>
      <c r="J55" s="2" t="n">
        <v>590</v>
      </c>
      <c r="K55" s="2" t="n">
        <v>10</v>
      </c>
      <c r="L55" s="2" t="n">
        <v>110</v>
      </c>
      <c r="N55" s="2" t="n">
        <v>50</v>
      </c>
      <c r="P55" s="2" t="n">
        <v>140</v>
      </c>
      <c r="Q55" s="2" t="n">
        <v>10</v>
      </c>
      <c r="R55" s="2" t="n">
        <v>120</v>
      </c>
      <c r="T55" s="2" t="n">
        <v>120</v>
      </c>
      <c r="V55" s="2" t="n">
        <v>10</v>
      </c>
      <c r="AB55" s="3" t="n">
        <v>190</v>
      </c>
      <c r="AC55" s="3" t="n">
        <v>150</v>
      </c>
      <c r="AD55" s="3" t="n">
        <v>230</v>
      </c>
      <c r="AE55" s="3" t="n">
        <v>10</v>
      </c>
      <c r="AF55" s="3" t="n">
        <v>170</v>
      </c>
      <c r="AG55" s="3" t="n">
        <v>70</v>
      </c>
      <c r="AH55" s="3" t="n">
        <v>30</v>
      </c>
      <c r="AI55" s="3" t="n">
        <v>410</v>
      </c>
      <c r="AL55" s="3" t="n">
        <v>10</v>
      </c>
    </row>
    <row r="56" customFormat="false" ht="13.5" hidden="false" customHeight="false" outlineLevel="0" collapsed="false">
      <c r="A56" s="12" t="s">
        <v>114</v>
      </c>
      <c r="E56" s="2" t="n">
        <v>10</v>
      </c>
    </row>
    <row r="57" customFormat="false" ht="13.5" hidden="false" customHeight="false" outlineLevel="0" collapsed="false">
      <c r="A57" s="12" t="s">
        <v>115</v>
      </c>
      <c r="C57" s="2" t="n">
        <v>10</v>
      </c>
      <c r="K57" s="2" t="n">
        <v>20</v>
      </c>
      <c r="M57" s="2" t="n">
        <v>30</v>
      </c>
      <c r="N57" s="2" t="n">
        <v>10</v>
      </c>
      <c r="O57" s="2" t="n">
        <v>10</v>
      </c>
    </row>
    <row r="58" customFormat="false" ht="13.5" hidden="false" customHeight="false" outlineLevel="0" collapsed="false">
      <c r="A58" s="12" t="s">
        <v>116</v>
      </c>
      <c r="AC58" s="3" t="n">
        <v>30</v>
      </c>
      <c r="AD58" s="3" t="n">
        <v>140</v>
      </c>
      <c r="AF58" s="3" t="n">
        <v>30</v>
      </c>
      <c r="AG58" s="3" t="n">
        <v>20</v>
      </c>
    </row>
    <row r="59" customFormat="false" ht="13.5" hidden="false" customHeight="false" outlineLevel="0" collapsed="false">
      <c r="A59" s="12" t="s">
        <v>117</v>
      </c>
      <c r="C59" s="2" t="n">
        <v>10</v>
      </c>
      <c r="E59" s="2" t="n">
        <v>10</v>
      </c>
      <c r="M59" s="2" t="n">
        <v>20</v>
      </c>
    </row>
    <row r="60" customFormat="false" ht="13.5" hidden="false" customHeight="false" outlineLevel="0" collapsed="false">
      <c r="A60" s="12" t="s">
        <v>118</v>
      </c>
      <c r="E60" s="2" t="n">
        <v>30</v>
      </c>
      <c r="K60" s="2" t="n">
        <v>10</v>
      </c>
      <c r="L60" s="2" t="n">
        <v>10</v>
      </c>
      <c r="N60" s="2" t="n">
        <v>20</v>
      </c>
    </row>
    <row r="61" customFormat="false" ht="13.5" hidden="false" customHeight="false" outlineLevel="0" collapsed="false">
      <c r="A61" s="12" t="s">
        <v>119</v>
      </c>
      <c r="B61" s="2" t="n">
        <v>60</v>
      </c>
      <c r="E61" s="2" t="n">
        <v>20</v>
      </c>
      <c r="K61" s="2" t="n">
        <v>10</v>
      </c>
      <c r="M61" s="2" t="n">
        <v>10</v>
      </c>
    </row>
    <row r="62" customFormat="false" ht="13.5" hidden="false" customHeight="false" outlineLevel="0" collapsed="false">
      <c r="A62" s="12" t="s">
        <v>120</v>
      </c>
      <c r="L62" s="2" t="n">
        <v>10</v>
      </c>
      <c r="M62" s="2" t="n">
        <v>140</v>
      </c>
      <c r="U62" s="2" t="n">
        <v>10</v>
      </c>
      <c r="AA62" s="3" t="n">
        <v>30</v>
      </c>
      <c r="AE62" s="3" t="n">
        <v>30</v>
      </c>
      <c r="AG62" s="3" t="n">
        <v>60</v>
      </c>
      <c r="AJ62" s="3" t="n">
        <v>10</v>
      </c>
      <c r="AQ62" s="3" t="n">
        <v>20</v>
      </c>
    </row>
    <row r="63" customFormat="false" ht="13.5" hidden="false" customHeight="false" outlineLevel="0" collapsed="false">
      <c r="A63" s="12" t="s">
        <v>121</v>
      </c>
      <c r="K63" s="2" t="n">
        <v>120</v>
      </c>
      <c r="M63" s="2" t="n">
        <v>540</v>
      </c>
      <c r="AA63" s="3" t="n">
        <v>20</v>
      </c>
      <c r="AG63" s="3" t="n">
        <v>70</v>
      </c>
      <c r="AI63" s="3" t="n">
        <v>80</v>
      </c>
    </row>
    <row r="64" customFormat="false" ht="13.5" hidden="false" customHeight="false" outlineLevel="0" collapsed="false">
      <c r="A64" s="12" t="s">
        <v>122</v>
      </c>
      <c r="Y64" s="3" t="n">
        <v>10</v>
      </c>
    </row>
    <row r="65" customFormat="false" ht="13.5" hidden="false" customHeight="false" outlineLevel="0" collapsed="false">
      <c r="A65" s="12" t="s">
        <v>123</v>
      </c>
      <c r="I65" s="2" t="n">
        <v>10</v>
      </c>
      <c r="M65" s="2" t="n">
        <v>10</v>
      </c>
      <c r="X65" s="2" t="n">
        <v>10</v>
      </c>
      <c r="AC65" s="3" t="n">
        <v>10</v>
      </c>
      <c r="AE65" s="3" t="n">
        <v>10</v>
      </c>
      <c r="AP65" s="3" t="n">
        <v>20</v>
      </c>
    </row>
    <row r="66" customFormat="false" ht="16.5" hidden="false" customHeight="false" outlineLevel="0" collapsed="false">
      <c r="A66" s="14" t="s">
        <v>124</v>
      </c>
    </row>
    <row r="67" customFormat="false" ht="13.5" hidden="false" customHeight="false" outlineLevel="0" collapsed="false">
      <c r="A67" s="12" t="s">
        <v>125</v>
      </c>
      <c r="C67" s="2" t="n">
        <v>40</v>
      </c>
      <c r="F67" s="2" t="n">
        <v>10</v>
      </c>
      <c r="I67" s="2" t="n">
        <v>20</v>
      </c>
      <c r="K67" s="2" t="n">
        <v>10</v>
      </c>
      <c r="L67" s="2" t="n">
        <v>40</v>
      </c>
      <c r="M67" s="2" t="n">
        <v>10</v>
      </c>
      <c r="Q67" s="2" t="n">
        <v>140</v>
      </c>
      <c r="S67" s="2" t="n">
        <v>60</v>
      </c>
      <c r="U67" s="2" t="n">
        <v>10</v>
      </c>
      <c r="W67" s="2" t="n">
        <v>10</v>
      </c>
      <c r="Y67" s="3" t="n">
        <v>20</v>
      </c>
      <c r="AG67" s="3" t="n">
        <v>30</v>
      </c>
      <c r="AI67" s="3" t="n">
        <v>40</v>
      </c>
    </row>
    <row r="68" customFormat="false" ht="13.5" hidden="false" customHeight="false" outlineLevel="0" collapsed="false">
      <c r="A68" s="12" t="s">
        <v>126</v>
      </c>
      <c r="L68" s="2" t="n">
        <v>10</v>
      </c>
      <c r="S68" s="2" t="n">
        <v>10</v>
      </c>
      <c r="AC68" s="3" t="n">
        <v>10</v>
      </c>
      <c r="AI68" s="3" t="n">
        <v>20</v>
      </c>
    </row>
    <row r="69" customFormat="false" ht="16.5" hidden="false" customHeight="false" outlineLevel="0" collapsed="false">
      <c r="A69" s="14" t="s">
        <v>127</v>
      </c>
    </row>
    <row r="70" customFormat="false" ht="13.5" hidden="false" customHeight="false" outlineLevel="0" collapsed="false">
      <c r="A70" s="15" t="s">
        <v>128</v>
      </c>
      <c r="Q70" s="2" t="n">
        <v>10</v>
      </c>
    </row>
    <row r="71" customFormat="false" ht="13.5" hidden="false" customHeight="false" outlineLevel="0" collapsed="false">
      <c r="A71" s="16" t="s">
        <v>129</v>
      </c>
      <c r="AG71" s="3" t="n">
        <v>10</v>
      </c>
    </row>
    <row r="72" customFormat="false" ht="13.5" hidden="false" customHeight="false" outlineLevel="0" collapsed="false">
      <c r="A72" s="17" t="s">
        <v>130</v>
      </c>
      <c r="C72" s="2" t="n">
        <v>2</v>
      </c>
    </row>
    <row r="73" customFormat="false" ht="16.5" hidden="false" customHeight="false" outlineLevel="0" collapsed="false">
      <c r="A73" s="14"/>
    </row>
    <row r="74" s="18" customFormat="true" ht="13.5" hidden="false" customHeight="false" outlineLevel="0" collapsed="false">
      <c r="A74" s="18" t="s">
        <v>131</v>
      </c>
      <c r="B74" s="19" t="n">
        <f aca="false">COUNTIF(B9:B68,"&gt;0")</f>
        <v>9</v>
      </c>
      <c r="C74" s="19" t="n">
        <f aca="false">COUNTIF(C9:C68,"&gt;0")</f>
        <v>11</v>
      </c>
      <c r="D74" s="19" t="n">
        <f aca="false">COUNTIF(D9:D68,"&gt;0")</f>
        <v>11</v>
      </c>
      <c r="E74" s="19" t="n">
        <f aca="false">COUNTIF(E9:E68,"&gt;0")</f>
        <v>12</v>
      </c>
      <c r="F74" s="19" t="n">
        <f aca="false">COUNTIF(F9:F68,"&gt;0")</f>
        <v>8</v>
      </c>
      <c r="G74" s="19" t="n">
        <f aca="false">COUNTIF(G9:G68,"&gt;0")</f>
        <v>10</v>
      </c>
      <c r="H74" s="19" t="n">
        <f aca="false">COUNTIF(H9:H68,"&gt;0")</f>
        <v>6</v>
      </c>
      <c r="I74" s="19" t="n">
        <f aca="false">COUNTIF(I9:I68,"&gt;0")</f>
        <v>10</v>
      </c>
      <c r="J74" s="19" t="n">
        <f aca="false">COUNTIF(J9:J68,"&gt;0")</f>
        <v>6</v>
      </c>
      <c r="K74" s="19" t="n">
        <f aca="false">COUNTIF(K9:K68,"&gt;0")</f>
        <v>23</v>
      </c>
      <c r="L74" s="19" t="n">
        <f aca="false">COUNTIF(L9:L68,"&gt;0")</f>
        <v>17</v>
      </c>
      <c r="M74" s="19" t="n">
        <f aca="false">COUNTIF(M9:M68,"&gt;0")</f>
        <v>39</v>
      </c>
      <c r="N74" s="19" t="n">
        <f aca="false">COUNTIF(N9:N68,"&gt;0")</f>
        <v>12</v>
      </c>
      <c r="O74" s="19" t="n">
        <f aca="false">COUNTIF(O9:O68,"&gt;0")</f>
        <v>7</v>
      </c>
      <c r="P74" s="19" t="n">
        <f aca="false">COUNTIF(P9:P68,"&gt;0")</f>
        <v>8</v>
      </c>
      <c r="Q74" s="19" t="n">
        <f aca="false">COUNTIF(Q9:Q68,"&gt;0")</f>
        <v>7</v>
      </c>
      <c r="R74" s="19" t="n">
        <f aca="false">COUNTIF(R9:R68,"&gt;0")</f>
        <v>6</v>
      </c>
      <c r="S74" s="19" t="n">
        <f aca="false">COUNTIF(S9:S68,"&gt;0")</f>
        <v>6</v>
      </c>
      <c r="T74" s="19" t="n">
        <f aca="false">COUNTIF(T9:T68,"&gt;0")</f>
        <v>11</v>
      </c>
      <c r="U74" s="19" t="n">
        <f aca="false">COUNTIF(U9:U68,"&gt;0")</f>
        <v>7</v>
      </c>
      <c r="V74" s="19" t="n">
        <f aca="false">COUNTIF(V9:V68,"&gt;0")</f>
        <v>5</v>
      </c>
      <c r="W74" s="19" t="n">
        <f aca="false">COUNTIF(W9:W68,"&gt;0")</f>
        <v>9</v>
      </c>
      <c r="X74" s="19" t="n">
        <f aca="false">COUNTIF(X9:X68,"&gt;0")</f>
        <v>4</v>
      </c>
      <c r="Y74" s="19" t="n">
        <f aca="false">COUNTIF(Y9:Y68,"&gt;0")</f>
        <v>5</v>
      </c>
      <c r="Z74" s="19" t="n">
        <f aca="false">COUNTIF(Z9:Z68,"&gt;0")</f>
        <v>2</v>
      </c>
      <c r="AA74" s="19" t="n">
        <f aca="false">COUNTIF(AA9:AA68,"&gt;0")</f>
        <v>11</v>
      </c>
      <c r="AB74" s="19" t="n">
        <f aca="false">COUNTIF(AB9:AB68,"&gt;0")</f>
        <v>13</v>
      </c>
      <c r="AC74" s="19" t="n">
        <f aca="false">COUNTIF(AC9:AC68,"&gt;0")</f>
        <v>19</v>
      </c>
      <c r="AD74" s="19" t="n">
        <f aca="false">COUNTIF(AD9:AD68,"&gt;0")</f>
        <v>14</v>
      </c>
      <c r="AE74" s="19" t="n">
        <f aca="false">COUNTIF(AE9:AE68,"&gt;0")</f>
        <v>14</v>
      </c>
      <c r="AF74" s="19" t="n">
        <f aca="false">COUNTIF(AF9:AF68,"&gt;0")</f>
        <v>11</v>
      </c>
      <c r="AG74" s="19" t="n">
        <f aca="false">COUNTIF(AG9:AG68,"&gt;0")</f>
        <v>12</v>
      </c>
      <c r="AH74" s="19" t="n">
        <f aca="false">COUNTIF(AH9:AH68,"&gt;0")</f>
        <v>9</v>
      </c>
      <c r="AI74" s="19" t="n">
        <f aca="false">COUNTIF(AI9:AI68,"&gt;0")</f>
        <v>11</v>
      </c>
      <c r="AJ74" s="19" t="n">
        <f aca="false">COUNTIF(AJ9:AJ68,"&gt;0")</f>
        <v>4</v>
      </c>
      <c r="AK74" s="19" t="n">
        <f aca="false">COUNTIF(AK9:AK68,"&gt;0")</f>
        <v>6</v>
      </c>
      <c r="AL74" s="19" t="n">
        <f aca="false">COUNTIF(AL9:AL68,"&gt;0")</f>
        <v>1</v>
      </c>
      <c r="AM74" s="19" t="n">
        <f aca="false">COUNTIF(AM9:AM68,"&gt;0")</f>
        <v>3</v>
      </c>
      <c r="AN74" s="19" t="n">
        <f aca="false">COUNTIF(AN9:AN68,"&gt;0")</f>
        <v>1</v>
      </c>
      <c r="AO74" s="19" t="n">
        <f aca="false">COUNTIF(AO9:AO68,"&gt;0")</f>
        <v>4</v>
      </c>
      <c r="AP74" s="19" t="n">
        <f aca="false">COUNTIF(AP9:AP68,"&gt;0")</f>
        <v>2</v>
      </c>
      <c r="AQ74" s="19" t="n">
        <f aca="false">COUNTIF(AQ9:AQ68,"&gt;0")</f>
        <v>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64" activeCellId="0" sqref="B64"/>
    </sheetView>
  </sheetViews>
  <sheetFormatPr defaultRowHeight="13.5"/>
  <cols>
    <col collapsed="false" hidden="false" max="1" min="1" style="20" width="43.2753036437247"/>
    <col collapsed="false" hidden="false" max="2" min="2" style="21" width="7.97165991902834"/>
    <col collapsed="false" hidden="false" max="3" min="3" style="21" width="29.5668016194332"/>
    <col collapsed="false" hidden="false" max="4" min="4" style="21" width="9.68421052631579"/>
    <col collapsed="false" hidden="false" max="5" min="5" style="21" width="12.6842105263158"/>
    <col collapsed="false" hidden="false" max="6" min="6" style="21" width="10.2834008097166"/>
    <col collapsed="false" hidden="false" max="7" min="7" style="21" width="4.71255060728745"/>
    <col collapsed="false" hidden="false" max="8" min="8" style="21" width="4.11336032388664"/>
    <col collapsed="false" hidden="false" max="9" min="9" style="21" width="4.97165991902834"/>
    <col collapsed="false" hidden="false" max="10" min="10" style="21" width="4.11336032388664"/>
    <col collapsed="false" hidden="false" max="13" min="11" style="21" width="11.8259109311741"/>
    <col collapsed="false" hidden="false" max="14" min="14" style="22" width="2.31578947368421"/>
    <col collapsed="false" hidden="false" max="15" min="15" style="22" width="14.5668016194332"/>
    <col collapsed="false" hidden="false" max="16" min="16" style="23" width="14.5668016194332"/>
    <col collapsed="false" hidden="false" max="17" min="17" style="22" width="13.3684210526316"/>
    <col collapsed="false" hidden="false" max="211" min="18" style="22" width="9.85425101214575"/>
    <col collapsed="false" hidden="false" max="1025" min="212" style="22" width="12.2550607287449"/>
  </cols>
  <sheetData>
    <row r="1" customFormat="false" ht="13.5" hidden="false" customHeight="false" outlineLevel="0" collapsed="false">
      <c r="A1" s="0"/>
      <c r="B1" s="24"/>
      <c r="C1" s="25"/>
      <c r="D1" s="25"/>
      <c r="E1" s="25"/>
      <c r="F1" s="25"/>
      <c r="G1" s="25"/>
      <c r="H1" s="24"/>
      <c r="I1" s="24"/>
      <c r="J1" s="24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false" outlineLevel="0" collapsed="false">
      <c r="A2" s="0"/>
      <c r="B2" s="24"/>
      <c r="C2" s="25"/>
      <c r="D2" s="25"/>
      <c r="E2" s="25"/>
      <c r="F2" s="25"/>
      <c r="G2" s="25"/>
      <c r="H2" s="24"/>
      <c r="I2" s="24"/>
      <c r="J2" s="24"/>
      <c r="K2" s="0"/>
      <c r="L2" s="0"/>
      <c r="M2" s="0"/>
      <c r="N2" s="0"/>
      <c r="O2" s="26" t="s">
        <v>132</v>
      </c>
      <c r="P2" s="26"/>
      <c r="Q2" s="26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0" customFormat="true" ht="24" hidden="false" customHeight="true" outlineLevel="0" collapsed="false">
      <c r="A3" s="20"/>
      <c r="B3" s="27" t="s">
        <v>133</v>
      </c>
      <c r="C3" s="27" t="s">
        <v>134</v>
      </c>
      <c r="D3" s="28" t="s">
        <v>135</v>
      </c>
      <c r="E3" s="28"/>
      <c r="F3" s="28"/>
      <c r="G3" s="28"/>
      <c r="H3" s="28"/>
      <c r="I3" s="28"/>
      <c r="J3" s="28"/>
      <c r="K3" s="29" t="s">
        <v>136</v>
      </c>
      <c r="L3" s="29"/>
      <c r="M3" s="29"/>
      <c r="O3" s="31" t="s">
        <v>137</v>
      </c>
      <c r="P3" s="32" t="s">
        <v>138</v>
      </c>
      <c r="Q3" s="31" t="s">
        <v>139</v>
      </c>
    </row>
    <row r="4" s="24" customFormat="true" ht="24" hidden="false" customHeight="false" outlineLevel="0" collapsed="false">
      <c r="A4" s="11" t="s">
        <v>140</v>
      </c>
      <c r="B4" s="33"/>
      <c r="C4" s="34"/>
      <c r="D4" s="35" t="s">
        <v>141</v>
      </c>
      <c r="E4" s="35" t="s">
        <v>142</v>
      </c>
      <c r="F4" s="35" t="s">
        <v>143</v>
      </c>
      <c r="G4" s="36" t="s">
        <v>144</v>
      </c>
      <c r="H4" s="36" t="s">
        <v>145</v>
      </c>
      <c r="I4" s="36" t="s">
        <v>146</v>
      </c>
      <c r="J4" s="36" t="s">
        <v>147</v>
      </c>
      <c r="K4" s="37" t="s">
        <v>148</v>
      </c>
      <c r="L4" s="37" t="s">
        <v>149</v>
      </c>
      <c r="M4" s="38" t="s">
        <v>150</v>
      </c>
      <c r="O4" s="39"/>
      <c r="P4" s="40"/>
      <c r="Q4" s="39"/>
    </row>
    <row r="5" customFormat="false" ht="13.5" hidden="false" customHeight="false" outlineLevel="0" collapsed="false">
      <c r="A5" s="12" t="s">
        <v>67</v>
      </c>
      <c r="B5" s="41" t="s">
        <v>151</v>
      </c>
      <c r="C5" s="42" t="s">
        <v>152</v>
      </c>
      <c r="D5" s="43" t="n">
        <v>15</v>
      </c>
      <c r="E5" s="43"/>
      <c r="F5" s="43" t="n">
        <v>22</v>
      </c>
      <c r="G5" s="43"/>
      <c r="H5" s="43"/>
      <c r="I5" s="43"/>
      <c r="J5" s="43"/>
      <c r="K5" s="44" t="n">
        <f aca="false">(PI()/4)*D5^2*F5</f>
        <v>3887.72090881737</v>
      </c>
      <c r="L5" s="44" t="n">
        <f aca="false">PI()*D5*((D5/2)+F5)</f>
        <v>1390.15474921348</v>
      </c>
      <c r="M5" s="45" t="n">
        <f aca="false">L5/K5</f>
        <v>0.357575757575758</v>
      </c>
      <c r="N5" s="0"/>
      <c r="O5" s="39" t="n">
        <v>1</v>
      </c>
      <c r="P5" s="40" t="n">
        <f aca="false">O5*K5</f>
        <v>3887.72090881737</v>
      </c>
      <c r="Q5" s="40" t="n">
        <f aca="false">10^(0.76*LOG(P5)-0.352)</f>
        <v>237.776133694822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5" hidden="false" customHeight="false" outlineLevel="0" collapsed="false">
      <c r="A6" s="12" t="s">
        <v>68</v>
      </c>
      <c r="B6" s="41" t="s">
        <v>151</v>
      </c>
      <c r="C6" s="42" t="s">
        <v>152</v>
      </c>
      <c r="D6" s="43" t="n">
        <v>10</v>
      </c>
      <c r="E6" s="43"/>
      <c r="F6" s="43" t="n">
        <v>30</v>
      </c>
      <c r="G6" s="43"/>
      <c r="H6" s="43"/>
      <c r="I6" s="43"/>
      <c r="J6" s="43"/>
      <c r="K6" s="44" t="n">
        <f aca="false">(PI()/4)*D6^2*F6</f>
        <v>2356.19449019234</v>
      </c>
      <c r="L6" s="44" t="n">
        <f aca="false">PI()*D6*((D6/2)+F6)</f>
        <v>1099.55742875643</v>
      </c>
      <c r="M6" s="45" t="n">
        <f aca="false">L6/K6</f>
        <v>0.466666666666667</v>
      </c>
      <c r="N6" s="0"/>
      <c r="O6" s="39" t="n">
        <v>1</v>
      </c>
      <c r="P6" s="40" t="n">
        <f aca="false">O6*K6</f>
        <v>2356.19449019234</v>
      </c>
      <c r="Q6" s="40" t="n">
        <f aca="false">10^(0.76*LOG(P6)-0.352)</f>
        <v>162.51013961838</v>
      </c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5" hidden="false" customHeight="false" outlineLevel="0" collapsed="false">
      <c r="A7" s="12" t="s">
        <v>69</v>
      </c>
      <c r="B7" s="41" t="s">
        <v>151</v>
      </c>
      <c r="C7" s="42" t="s">
        <v>152</v>
      </c>
      <c r="D7" s="43" t="n">
        <v>15</v>
      </c>
      <c r="E7" s="43"/>
      <c r="F7" s="43" t="n">
        <v>22</v>
      </c>
      <c r="G7" s="43"/>
      <c r="H7" s="43"/>
      <c r="I7" s="43"/>
      <c r="J7" s="43"/>
      <c r="K7" s="44" t="n">
        <f aca="false">(PI()/4)*D7^2*F7</f>
        <v>3887.72090881737</v>
      </c>
      <c r="L7" s="44" t="n">
        <f aca="false">PI()*D7*((D7/2)+F7)</f>
        <v>1390.15474921348</v>
      </c>
      <c r="M7" s="45" t="n">
        <f aca="false">L7/K7</f>
        <v>0.357575757575758</v>
      </c>
      <c r="N7" s="0"/>
      <c r="O7" s="39" t="n">
        <v>1</v>
      </c>
      <c r="P7" s="40" t="n">
        <f aca="false">O7*K7</f>
        <v>3887.72090881737</v>
      </c>
      <c r="Q7" s="40" t="n">
        <f aca="false">10^(0.76*LOG(P7)-0.352)</f>
        <v>237.776133694822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5" hidden="false" customHeight="false" outlineLevel="0" collapsed="false">
      <c r="A8" s="12" t="s">
        <v>70</v>
      </c>
      <c r="B8" s="41" t="s">
        <v>151</v>
      </c>
      <c r="C8" s="42" t="s">
        <v>152</v>
      </c>
      <c r="D8" s="43" t="n">
        <v>15</v>
      </c>
      <c r="E8" s="43"/>
      <c r="F8" s="43" t="n">
        <v>22</v>
      </c>
      <c r="G8" s="43"/>
      <c r="H8" s="43"/>
      <c r="I8" s="43"/>
      <c r="J8" s="43"/>
      <c r="K8" s="44" t="n">
        <f aca="false">(PI()/4)*D8^2*F8</f>
        <v>3887.72090881737</v>
      </c>
      <c r="L8" s="44" t="n">
        <f aca="false">PI()*D8*((D8/2)+F8)</f>
        <v>1390.15474921348</v>
      </c>
      <c r="M8" s="45" t="n">
        <f aca="false">L8/K8</f>
        <v>0.357575757575758</v>
      </c>
      <c r="N8" s="0"/>
      <c r="O8" s="39" t="n">
        <v>1</v>
      </c>
      <c r="P8" s="40" t="n">
        <f aca="false">O8*K8</f>
        <v>3887.72090881737</v>
      </c>
      <c r="Q8" s="40" t="n">
        <f aca="false">10^(0.76*LOG(P8)-0.352)</f>
        <v>237.776133694822</v>
      </c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5" hidden="false" customHeight="false" outlineLevel="0" collapsed="false">
      <c r="A9" s="12" t="s">
        <v>71</v>
      </c>
      <c r="B9" s="41" t="s">
        <v>151</v>
      </c>
      <c r="C9" s="42" t="s">
        <v>152</v>
      </c>
      <c r="D9" s="43" t="n">
        <v>53</v>
      </c>
      <c r="E9" s="43"/>
      <c r="F9" s="43" t="n">
        <v>36</v>
      </c>
      <c r="G9" s="43"/>
      <c r="H9" s="43"/>
      <c r="I9" s="43"/>
      <c r="J9" s="43"/>
      <c r="K9" s="44" t="n">
        <f aca="false">(PI()/4)*D9^2*F9</f>
        <v>79422.6038754036</v>
      </c>
      <c r="L9" s="44" t="n">
        <f aca="false">PI()*D9*((D9/2)+F9)</f>
        <v>10406.5256650162</v>
      </c>
      <c r="M9" s="45" t="n">
        <f aca="false">L9/K9</f>
        <v>0.131027253668763</v>
      </c>
      <c r="N9" s="0"/>
      <c r="O9" s="39" t="n">
        <v>1</v>
      </c>
      <c r="P9" s="40" t="n">
        <f aca="false">O9*K9</f>
        <v>79422.6038754036</v>
      </c>
      <c r="Q9" s="40" t="n">
        <f aca="false">10^(0.76*LOG(P9)-0.352)</f>
        <v>2354.81900503708</v>
      </c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5" hidden="false" customHeight="false" outlineLevel="0" collapsed="false">
      <c r="A10" s="12" t="s">
        <v>72</v>
      </c>
      <c r="B10" s="41" t="s">
        <v>151</v>
      </c>
      <c r="C10" s="42" t="s">
        <v>153</v>
      </c>
      <c r="D10" s="43" t="n">
        <v>14</v>
      </c>
      <c r="E10" s="43" t="n">
        <v>14</v>
      </c>
      <c r="F10" s="43" t="n">
        <v>15</v>
      </c>
      <c r="G10" s="43"/>
      <c r="H10" s="43"/>
      <c r="I10" s="43"/>
      <c r="J10" s="43"/>
      <c r="K10" s="44" t="n">
        <f aca="false">(PI()/4)*D10*E10*F10</f>
        <v>2309.0706003885</v>
      </c>
      <c r="L10" s="44" t="n">
        <f aca="false">PI()/2*(D10*E10+E10*F10+D10*F10)</f>
        <v>967.610537305656</v>
      </c>
      <c r="M10" s="45" t="n">
        <f aca="false">L10/K10</f>
        <v>0.419047619047619</v>
      </c>
      <c r="N10" s="0"/>
      <c r="O10" s="39" t="n">
        <v>1</v>
      </c>
      <c r="P10" s="40" t="n">
        <f aca="false">O10*K10</f>
        <v>2309.0706003885</v>
      </c>
      <c r="Q10" s="40" t="n">
        <f aca="false">10^(0.76*LOG(P10)-0.352)</f>
        <v>160.034007562326</v>
      </c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5" hidden="false" customHeight="false" outlineLevel="0" collapsed="false">
      <c r="A11" s="12" t="s">
        <v>73</v>
      </c>
      <c r="B11" s="41" t="s">
        <v>151</v>
      </c>
      <c r="C11" s="42" t="s">
        <v>153</v>
      </c>
      <c r="D11" s="43" t="n">
        <v>10</v>
      </c>
      <c r="E11" s="43" t="n">
        <v>10</v>
      </c>
      <c r="F11" s="43" t="n">
        <v>11</v>
      </c>
      <c r="G11" s="43"/>
      <c r="H11" s="43"/>
      <c r="I11" s="43"/>
      <c r="J11" s="43"/>
      <c r="K11" s="44" t="n">
        <f aca="false">(PI()/4)*D11*E11*F11</f>
        <v>863.937979737193</v>
      </c>
      <c r="L11" s="44" t="n">
        <f aca="false">PI()/2*(D11*E11+E11*F11+D11*F11)</f>
        <v>502.654824574367</v>
      </c>
      <c r="M11" s="45" t="n">
        <f aca="false">L11/K11</f>
        <v>0.581818181818182</v>
      </c>
      <c r="N11" s="0"/>
      <c r="O11" s="39" t="n">
        <v>1</v>
      </c>
      <c r="P11" s="40" t="n">
        <f aca="false">O11*K11</f>
        <v>863.937979737193</v>
      </c>
      <c r="Q11" s="40" t="n">
        <f aca="false">10^(0.76*LOG(P11)-0.352)</f>
        <v>75.8100443238473</v>
      </c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5" hidden="false" customHeight="false" outlineLevel="0" collapsed="false">
      <c r="A12" s="12" t="s">
        <v>74</v>
      </c>
      <c r="B12" s="41" t="s">
        <v>151</v>
      </c>
      <c r="C12" s="42" t="s">
        <v>153</v>
      </c>
      <c r="D12" s="43" t="n">
        <v>23</v>
      </c>
      <c r="E12" s="43" t="n">
        <v>14</v>
      </c>
      <c r="F12" s="43" t="n">
        <v>26</v>
      </c>
      <c r="G12" s="43"/>
      <c r="H12" s="43"/>
      <c r="I12" s="43"/>
      <c r="J12" s="43"/>
      <c r="K12" s="44" t="n">
        <f aca="false">(PI()/4)*D12*E12*F12</f>
        <v>6575.35342396344</v>
      </c>
      <c r="L12" s="44" t="n">
        <f aca="false">PI()/2*(D12*E12+E12*F12+D12*F12)</f>
        <v>2016.90248360465</v>
      </c>
      <c r="M12" s="45" t="n">
        <f aca="false">L12/K12</f>
        <v>0.30673674151935</v>
      </c>
      <c r="N12" s="0"/>
      <c r="O12" s="39" t="n">
        <v>1</v>
      </c>
      <c r="P12" s="40" t="n">
        <f aca="false">O12*K12</f>
        <v>6575.35342396344</v>
      </c>
      <c r="Q12" s="40" t="n">
        <f aca="false">10^(0.76*LOG(P12)-0.352)</f>
        <v>354.501858860513</v>
      </c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5" hidden="false" customHeight="false" outlineLevel="0" collapsed="false">
      <c r="A13" s="12" t="s">
        <v>75</v>
      </c>
      <c r="B13" s="41" t="s">
        <v>151</v>
      </c>
      <c r="C13" s="42" t="s">
        <v>153</v>
      </c>
      <c r="D13" s="43" t="n">
        <v>19</v>
      </c>
      <c r="E13" s="43" t="n">
        <v>11</v>
      </c>
      <c r="F13" s="43" t="n">
        <v>13</v>
      </c>
      <c r="G13" s="43"/>
      <c r="H13" s="43"/>
      <c r="I13" s="43"/>
      <c r="J13" s="43"/>
      <c r="K13" s="44" t="n">
        <f aca="false">(PI()/4)*D13*E13*F13</f>
        <v>2133.92680995087</v>
      </c>
      <c r="L13" s="44" t="n">
        <f aca="false">PI()/2*(D13*E13+E13*F13+D13*F13)</f>
        <v>940.906999750143</v>
      </c>
      <c r="M13" s="45" t="n">
        <f aca="false">L13/K13</f>
        <v>0.440927493559073</v>
      </c>
      <c r="N13" s="0"/>
      <c r="O13" s="39" t="n">
        <v>1</v>
      </c>
      <c r="P13" s="40" t="n">
        <f aca="false">O13*K13</f>
        <v>2133.92680995087</v>
      </c>
      <c r="Q13" s="40" t="n">
        <f aca="false">10^(0.76*LOG(P13)-0.352)</f>
        <v>150.721925972225</v>
      </c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5" hidden="false" customHeight="false" outlineLevel="0" collapsed="false">
      <c r="A14" s="12" t="s">
        <v>76</v>
      </c>
      <c r="B14" s="41" t="s">
        <v>151</v>
      </c>
      <c r="C14" s="42" t="s">
        <v>153</v>
      </c>
      <c r="D14" s="43" t="n">
        <v>11</v>
      </c>
      <c r="E14" s="43" t="n">
        <v>11</v>
      </c>
      <c r="F14" s="43" t="n">
        <v>15</v>
      </c>
      <c r="G14" s="43"/>
      <c r="H14" s="43"/>
      <c r="I14" s="43"/>
      <c r="J14" s="43"/>
      <c r="K14" s="44" t="n">
        <f aca="false">(PI()/4)*D14*E14*F14</f>
        <v>1425.49766656637</v>
      </c>
      <c r="L14" s="44" t="n">
        <f aca="false">PI()/2*(D14*E14+E14*F14+D14*F14)</f>
        <v>708.429143384498</v>
      </c>
      <c r="M14" s="45" t="n">
        <f aca="false">L14/K14</f>
        <v>0.496969696969697</v>
      </c>
      <c r="N14" s="0"/>
      <c r="O14" s="39" t="n">
        <v>1</v>
      </c>
      <c r="P14" s="40" t="n">
        <f aca="false">O14*K14</f>
        <v>1425.49766656637</v>
      </c>
      <c r="Q14" s="40" t="n">
        <f aca="false">10^(0.76*LOG(P14)-0.352)</f>
        <v>110.921197144297</v>
      </c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5" hidden="false" customHeight="false" outlineLevel="0" collapsed="false">
      <c r="A15" s="12" t="s">
        <v>77</v>
      </c>
      <c r="B15" s="41" t="s">
        <v>151</v>
      </c>
      <c r="C15" s="42" t="s">
        <v>153</v>
      </c>
      <c r="D15" s="43" t="n">
        <v>19</v>
      </c>
      <c r="E15" s="43" t="n">
        <v>11</v>
      </c>
      <c r="F15" s="43" t="n">
        <v>13</v>
      </c>
      <c r="G15" s="43"/>
      <c r="H15" s="43"/>
      <c r="I15" s="43"/>
      <c r="J15" s="43"/>
      <c r="K15" s="44" t="n">
        <f aca="false">(PI()/4)*D15*E15*F15</f>
        <v>2133.92680995087</v>
      </c>
      <c r="L15" s="44" t="n">
        <f aca="false">PI()/2*(D15*E15+E15*F15+D15*F15)</f>
        <v>940.906999750143</v>
      </c>
      <c r="M15" s="45" t="n">
        <f aca="false">L15/K15</f>
        <v>0.440927493559073</v>
      </c>
      <c r="N15" s="0"/>
      <c r="O15" s="39" t="n">
        <v>1</v>
      </c>
      <c r="P15" s="40" t="n">
        <f aca="false">O15*K15</f>
        <v>2133.92680995087</v>
      </c>
      <c r="Q15" s="40" t="n">
        <f aca="false">10^(0.76*LOG(P15)-0.352)</f>
        <v>150.721925972225</v>
      </c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5" hidden="false" customHeight="false" outlineLevel="0" collapsed="false">
      <c r="A16" s="12" t="s">
        <v>78</v>
      </c>
      <c r="B16" s="41" t="s">
        <v>151</v>
      </c>
      <c r="C16" s="42" t="s">
        <v>153</v>
      </c>
      <c r="D16" s="43" t="n">
        <v>11</v>
      </c>
      <c r="E16" s="43" t="n">
        <v>11</v>
      </c>
      <c r="F16" s="43" t="n">
        <v>26</v>
      </c>
      <c r="G16" s="43"/>
      <c r="H16" s="43"/>
      <c r="I16" s="43"/>
      <c r="J16" s="43"/>
      <c r="K16" s="44" t="n">
        <f aca="false">(PI()/4)*D16*E16*F16</f>
        <v>2470.86262204837</v>
      </c>
      <c r="L16" s="44" t="n">
        <f aca="false">PI()/2*(D16*E16+E16*F16+D16*F16)</f>
        <v>1088.56185446886</v>
      </c>
      <c r="M16" s="45" t="n">
        <f aca="false">L16/K16</f>
        <v>0.440559440559441</v>
      </c>
      <c r="N16" s="0"/>
      <c r="O16" s="39" t="n">
        <v>1</v>
      </c>
      <c r="P16" s="40" t="n">
        <f aca="false">O16*K16</f>
        <v>2470.86262204837</v>
      </c>
      <c r="Q16" s="40" t="n">
        <f aca="false">10^(0.76*LOG(P16)-0.352)</f>
        <v>168.486432895546</v>
      </c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5" hidden="false" customHeight="false" outlineLevel="0" collapsed="false">
      <c r="A17" s="12" t="s">
        <v>79</v>
      </c>
      <c r="B17" s="41" t="s">
        <v>151</v>
      </c>
      <c r="C17" s="42" t="s">
        <v>153</v>
      </c>
      <c r="D17" s="43" t="n">
        <v>13</v>
      </c>
      <c r="E17" s="43" t="n">
        <v>11</v>
      </c>
      <c r="F17" s="43" t="n">
        <v>14</v>
      </c>
      <c r="G17" s="43"/>
      <c r="H17" s="43"/>
      <c r="I17" s="43"/>
      <c r="J17" s="43"/>
      <c r="K17" s="44" t="n">
        <f aca="false">(PI()/4)*D17*E17*F17</f>
        <v>1572.36712312169</v>
      </c>
      <c r="L17" s="44" t="n">
        <f aca="false">PI()/2*(D17*E17+E17*F17+D17*F17)</f>
        <v>752.411440534755</v>
      </c>
      <c r="M17" s="45" t="n">
        <f aca="false">L17/K17</f>
        <v>0.478521478521478</v>
      </c>
      <c r="N17" s="0"/>
      <c r="O17" s="39" t="n">
        <v>1</v>
      </c>
      <c r="P17" s="40" t="n">
        <f aca="false">O17*K17</f>
        <v>1572.36712312169</v>
      </c>
      <c r="Q17" s="40" t="n">
        <f aca="false">10^(0.76*LOG(P17)-0.352)</f>
        <v>119.503604675559</v>
      </c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5" hidden="false" customHeight="false" outlineLevel="0" collapsed="false">
      <c r="A18" s="12" t="s">
        <v>80</v>
      </c>
      <c r="B18" s="41" t="s">
        <v>151</v>
      </c>
      <c r="C18" s="42" t="s">
        <v>153</v>
      </c>
      <c r="D18" s="43" t="n">
        <v>18</v>
      </c>
      <c r="E18" s="43" t="n">
        <v>14</v>
      </c>
      <c r="F18" s="43" t="n">
        <v>24</v>
      </c>
      <c r="G18" s="43"/>
      <c r="H18" s="43"/>
      <c r="I18" s="43"/>
      <c r="J18" s="43"/>
      <c r="K18" s="44" t="n">
        <f aca="false">(PI()/4)*D18*E18*F18</f>
        <v>4750.08809222777</v>
      </c>
      <c r="L18" s="44" t="n">
        <f aca="false">PI()/2*(D18*E18+E18*F18+D18*F18)</f>
        <v>1602.21225333079</v>
      </c>
      <c r="M18" s="45" t="n">
        <f aca="false">L18/K18</f>
        <v>0.337301587301587</v>
      </c>
      <c r="N18" s="0"/>
      <c r="O18" s="39" t="n">
        <v>1</v>
      </c>
      <c r="P18" s="40" t="n">
        <f aca="false">O18*K18</f>
        <v>4750.08809222777</v>
      </c>
      <c r="Q18" s="40" t="n">
        <f aca="false">10^(0.76*LOG(P18)-0.352)</f>
        <v>276.881069951266</v>
      </c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5" hidden="false" customHeight="false" outlineLevel="0" collapsed="false">
      <c r="A19" s="12" t="s">
        <v>81</v>
      </c>
      <c r="B19" s="41" t="s">
        <v>151</v>
      </c>
      <c r="C19" s="42" t="s">
        <v>153</v>
      </c>
      <c r="D19" s="43" t="n">
        <v>19</v>
      </c>
      <c r="E19" s="43" t="n">
        <v>11</v>
      </c>
      <c r="F19" s="43" t="n">
        <v>13</v>
      </c>
      <c r="G19" s="43"/>
      <c r="H19" s="43"/>
      <c r="I19" s="43"/>
      <c r="J19" s="43"/>
      <c r="K19" s="44" t="n">
        <f aca="false">(PI()/4)*D19*E19*F19</f>
        <v>2133.92680995087</v>
      </c>
      <c r="L19" s="44" t="n">
        <f aca="false">PI()/2*(D19*E19+E19*F19+D19*F19)</f>
        <v>940.906999750143</v>
      </c>
      <c r="M19" s="45" t="n">
        <f aca="false">L19/K19</f>
        <v>0.440927493559073</v>
      </c>
      <c r="N19" s="0"/>
      <c r="O19" s="39" t="n">
        <v>1</v>
      </c>
      <c r="P19" s="40" t="n">
        <f aca="false">O19*K19</f>
        <v>2133.92680995087</v>
      </c>
      <c r="Q19" s="40" t="n">
        <f aca="false">10^(0.76*LOG(P19)-0.352)</f>
        <v>150.721925972225</v>
      </c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5" hidden="false" customHeight="false" outlineLevel="0" collapsed="false">
      <c r="A20" s="12" t="s">
        <v>82</v>
      </c>
      <c r="B20" s="41" t="s">
        <v>151</v>
      </c>
      <c r="C20" s="42" t="s">
        <v>153</v>
      </c>
      <c r="D20" s="43" t="n">
        <v>17</v>
      </c>
      <c r="E20" s="43" t="n">
        <v>17</v>
      </c>
      <c r="F20" s="43" t="n">
        <v>16</v>
      </c>
      <c r="G20" s="43"/>
      <c r="H20" s="43"/>
      <c r="I20" s="43"/>
      <c r="J20" s="43"/>
      <c r="K20" s="44" t="n">
        <f aca="false">(PI()/4)*D20*E20*F20</f>
        <v>3631.6811075498</v>
      </c>
      <c r="L20" s="44" t="n">
        <f aca="false">PI()/2*(D20*E20+E20*F20+D20*F20)</f>
        <v>1308.47334022015</v>
      </c>
      <c r="M20" s="45" t="n">
        <f aca="false">L20/K20</f>
        <v>0.360294117647059</v>
      </c>
      <c r="N20" s="0"/>
      <c r="O20" s="39" t="n">
        <v>1</v>
      </c>
      <c r="P20" s="40" t="n">
        <f aca="false">O20*K20</f>
        <v>3631.6811075498</v>
      </c>
      <c r="Q20" s="40" t="n">
        <f aca="false">10^(0.76*LOG(P20)-0.352)</f>
        <v>225.778122442731</v>
      </c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5" hidden="false" customHeight="false" outlineLevel="0" collapsed="false">
      <c r="A21" s="12" t="s">
        <v>83</v>
      </c>
      <c r="B21" s="41" t="s">
        <v>151</v>
      </c>
      <c r="C21" s="42" t="s">
        <v>153</v>
      </c>
      <c r="D21" s="43" t="n">
        <v>20</v>
      </c>
      <c r="E21" s="43" t="n">
        <v>8</v>
      </c>
      <c r="F21" s="43" t="n">
        <v>20</v>
      </c>
      <c r="G21" s="43"/>
      <c r="H21" s="43"/>
      <c r="I21" s="43"/>
      <c r="J21" s="43"/>
      <c r="K21" s="44" t="n">
        <f aca="false">(PI()/4)*D21*E21*F21</f>
        <v>2513.27412287183</v>
      </c>
      <c r="L21" s="44" t="n">
        <f aca="false">PI()/2*(D21*E21+E21*F21+D21*F21)</f>
        <v>1130.97335529233</v>
      </c>
      <c r="M21" s="45" t="n">
        <f aca="false">L21/K21</f>
        <v>0.45</v>
      </c>
      <c r="N21" s="0"/>
      <c r="O21" s="39" t="n">
        <v>1</v>
      </c>
      <c r="P21" s="40" t="n">
        <f aca="false">O21*K21</f>
        <v>2513.27412287183</v>
      </c>
      <c r="Q21" s="40" t="n">
        <f aca="false">10^(0.76*LOG(P21)-0.352)</f>
        <v>170.679866053711</v>
      </c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5" hidden="false" customHeight="false" outlineLevel="0" collapsed="false">
      <c r="A22" s="12" t="s">
        <v>84</v>
      </c>
      <c r="B22" s="41" t="s">
        <v>151</v>
      </c>
      <c r="C22" s="42" t="s">
        <v>154</v>
      </c>
      <c r="D22" s="43" t="n">
        <v>18</v>
      </c>
      <c r="E22" s="43" t="n">
        <v>6</v>
      </c>
      <c r="F22" s="43"/>
      <c r="G22" s="43"/>
      <c r="H22" s="43" t="n">
        <v>19</v>
      </c>
      <c r="I22" s="43" t="n">
        <v>131</v>
      </c>
      <c r="J22" s="43" t="n">
        <v>9</v>
      </c>
      <c r="K22" s="44" t="n">
        <f aca="false">PI()/4*D22*I22*E22+PI()/3*H22*J22^2</f>
        <v>12723.4502470387</v>
      </c>
      <c r="L22" s="44" t="n">
        <f aca="false">PI()/2*D22*I22+PI()/2*I22*E22+PI()/2*D22*E22+PI()*J22*(SQRT(4*H22^2+J22^2)-J22)</f>
        <v>5957.9086850001</v>
      </c>
      <c r="M22" s="45" t="n">
        <f aca="false">L22/K22</f>
        <v>0.468262033436</v>
      </c>
      <c r="N22" s="0"/>
      <c r="O22" s="39" t="n">
        <v>1</v>
      </c>
      <c r="P22" s="40" t="n">
        <f aca="false">O22*K22</f>
        <v>12723.4502470387</v>
      </c>
      <c r="Q22" s="40" t="n">
        <f aca="false">10^(0.76*LOG(P22)-0.352)</f>
        <v>585.463360059</v>
      </c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5" hidden="false" customHeight="false" outlineLevel="0" collapsed="false">
      <c r="A23" s="12" t="s">
        <v>85</v>
      </c>
      <c r="B23" s="41" t="s">
        <v>155</v>
      </c>
      <c r="C23" s="42" t="s">
        <v>156</v>
      </c>
      <c r="D23" s="43" t="n">
        <v>55</v>
      </c>
      <c r="E23" s="43" t="n">
        <v>3</v>
      </c>
      <c r="F23" s="43"/>
      <c r="G23" s="43"/>
      <c r="H23" s="43"/>
      <c r="I23" s="43"/>
      <c r="J23" s="43"/>
      <c r="K23" s="44" t="n">
        <f aca="false">(PI()/6)*E23^2*D23</f>
        <v>259.181393921158</v>
      </c>
      <c r="L23" s="44" t="n">
        <f aca="false">(PI()*E23/2)*(E23+(D23^2/SQRT(D23^2-E23+E23^2))*ASIN(SQRT(D23^2-E23^2)/D23))</f>
        <v>406.725011531967</v>
      </c>
      <c r="M23" s="46" t="n">
        <f aca="false">L23/K23</f>
        <v>1.5692677833799</v>
      </c>
      <c r="N23" s="0"/>
      <c r="O23" s="39" t="n">
        <v>1</v>
      </c>
      <c r="P23" s="40" t="n">
        <f aca="false">O23*K23</f>
        <v>259.181393921158</v>
      </c>
      <c r="Q23" s="40" t="n">
        <f aca="false">10^(0.76*LOG(P23)-0.352)</f>
        <v>30.3625962226262</v>
      </c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5" hidden="false" customHeight="false" outlineLevel="0" collapsed="false">
      <c r="A24" s="12" t="s">
        <v>86</v>
      </c>
      <c r="B24" s="41" t="s">
        <v>151</v>
      </c>
      <c r="C24" s="42" t="s">
        <v>152</v>
      </c>
      <c r="D24" s="43" t="n">
        <v>37</v>
      </c>
      <c r="E24" s="43"/>
      <c r="F24" s="43" t="n">
        <v>104</v>
      </c>
      <c r="G24" s="43"/>
      <c r="H24" s="43"/>
      <c r="I24" s="43"/>
      <c r="J24" s="43"/>
      <c r="K24" s="44" t="n">
        <f aca="false">(PI()/4)*D24^2*F24</f>
        <v>111821.848911875</v>
      </c>
      <c r="L24" s="44" t="n">
        <f aca="false">PI()*D24*((D24/2)+F24)</f>
        <v>14239.2687023957</v>
      </c>
      <c r="M24" s="45" t="n">
        <f aca="false">L24/K24</f>
        <v>0.127338877338877</v>
      </c>
      <c r="N24" s="0"/>
      <c r="O24" s="39" t="n">
        <v>1</v>
      </c>
      <c r="P24" s="40" t="n">
        <f aca="false">O24*K24</f>
        <v>111821.848911875</v>
      </c>
      <c r="Q24" s="40" t="n">
        <f aca="false">10^(0.76*LOG(P24)-0.352)</f>
        <v>3054.07901059368</v>
      </c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5" hidden="false" customHeight="false" outlineLevel="0" collapsed="false">
      <c r="A25" s="12" t="s">
        <v>87</v>
      </c>
      <c r="B25" s="41" t="s">
        <v>151</v>
      </c>
      <c r="C25" s="42" t="s">
        <v>152</v>
      </c>
      <c r="D25" s="43" t="n">
        <v>18</v>
      </c>
      <c r="E25" s="43"/>
      <c r="F25" s="43" t="n">
        <v>46</v>
      </c>
      <c r="G25" s="43"/>
      <c r="H25" s="43"/>
      <c r="I25" s="43"/>
      <c r="J25" s="43"/>
      <c r="K25" s="44" t="n">
        <f aca="false">(PI()/4)*D25^2*F25</f>
        <v>11705.5742272756</v>
      </c>
      <c r="L25" s="44" t="n">
        <f aca="false">PI()*D25*((D25/2)+F25)</f>
        <v>3110.1767270539</v>
      </c>
      <c r="M25" s="45" t="n">
        <f aca="false">L25/K25</f>
        <v>0.265700483091787</v>
      </c>
      <c r="N25" s="0"/>
      <c r="O25" s="39" t="n">
        <v>1</v>
      </c>
      <c r="P25" s="40" t="n">
        <f aca="false">O25*K25</f>
        <v>11705.5742272756</v>
      </c>
      <c r="Q25" s="40" t="n">
        <f aca="false">10^(0.76*LOG(P25)-0.352)</f>
        <v>549.513630819185</v>
      </c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5" hidden="false" customHeight="false" outlineLevel="0" collapsed="false">
      <c r="A26" s="12" t="s">
        <v>88</v>
      </c>
      <c r="B26" s="41" t="s">
        <v>151</v>
      </c>
      <c r="C26" s="42" t="s">
        <v>152</v>
      </c>
      <c r="D26" s="43" t="n">
        <v>18</v>
      </c>
      <c r="E26" s="43"/>
      <c r="F26" s="43" t="n">
        <v>46</v>
      </c>
      <c r="G26" s="43"/>
      <c r="H26" s="43"/>
      <c r="I26" s="43"/>
      <c r="J26" s="43"/>
      <c r="K26" s="44" t="n">
        <f aca="false">(PI()/4)*D26^2*F26</f>
        <v>11705.5742272756</v>
      </c>
      <c r="L26" s="44" t="n">
        <f aca="false">PI()*D26*((D26/2)+F26)</f>
        <v>3110.1767270539</v>
      </c>
      <c r="M26" s="45" t="n">
        <f aca="false">L26/K26</f>
        <v>0.265700483091787</v>
      </c>
      <c r="N26" s="0"/>
      <c r="O26" s="39" t="n">
        <v>1</v>
      </c>
      <c r="P26" s="40" t="n">
        <f aca="false">O26*K26</f>
        <v>11705.5742272756</v>
      </c>
      <c r="Q26" s="40" t="n">
        <f aca="false">10^(0.76*LOG(P26)-0.352)</f>
        <v>549.513630819185</v>
      </c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5" hidden="false" customHeight="false" outlineLevel="0" collapsed="false">
      <c r="A27" s="12" t="s">
        <v>89</v>
      </c>
      <c r="B27" s="41" t="s">
        <v>151</v>
      </c>
      <c r="C27" s="42" t="s">
        <v>157</v>
      </c>
      <c r="D27" s="43" t="n">
        <v>107</v>
      </c>
      <c r="E27" s="43" t="n">
        <v>20</v>
      </c>
      <c r="F27" s="43"/>
      <c r="G27" s="43"/>
      <c r="H27" s="43"/>
      <c r="I27" s="43"/>
      <c r="J27" s="43"/>
      <c r="K27" s="44" t="n">
        <f aca="false">SQRT(3)/4*D27*E27^2</f>
        <v>18532.943640987</v>
      </c>
      <c r="L27" s="44" t="n">
        <f aca="false">3*D27*E27+SQRT(3)/2*E27^2</f>
        <v>6766.41016151378</v>
      </c>
      <c r="M27" s="47" t="n">
        <f aca="false">L27/K27</f>
        <v>0.365101750298822</v>
      </c>
      <c r="N27" s="48"/>
      <c r="O27" s="39" t="n">
        <v>1</v>
      </c>
      <c r="P27" s="40" t="n">
        <f aca="false">O27*K27</f>
        <v>18532.943640987</v>
      </c>
      <c r="Q27" s="40" t="n">
        <f aca="false">10^(0.76*LOG(P27)-0.352)</f>
        <v>779.179912618234</v>
      </c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5" hidden="false" customHeight="false" outlineLevel="0" collapsed="false">
      <c r="A28" s="12" t="s">
        <v>90</v>
      </c>
      <c r="B28" s="41" t="s">
        <v>151</v>
      </c>
      <c r="C28" s="42" t="s">
        <v>153</v>
      </c>
      <c r="D28" s="43" t="n">
        <v>42</v>
      </c>
      <c r="E28" s="49" t="n">
        <v>16.5</v>
      </c>
      <c r="F28" s="43" t="n">
        <v>60</v>
      </c>
      <c r="G28" s="43"/>
      <c r="H28" s="43"/>
      <c r="I28" s="43"/>
      <c r="J28" s="43"/>
      <c r="K28" s="44" t="n">
        <f aca="false">(PI()/4)*D28*E28*F28</f>
        <v>32656.8556340659</v>
      </c>
      <c r="L28" s="44" t="n">
        <f aca="false">PI()/2*(D28*E28+E28*F28+D28*F28)</f>
        <v>6602.05696151895</v>
      </c>
      <c r="M28" s="45" t="n">
        <f aca="false">L28/K28</f>
        <v>0.202164502164502</v>
      </c>
      <c r="N28" s="0"/>
      <c r="O28" s="39" t="n">
        <v>1</v>
      </c>
      <c r="P28" s="40" t="n">
        <f aca="false">O28*K28</f>
        <v>32656.8556340659</v>
      </c>
      <c r="Q28" s="40" t="n">
        <f aca="false">10^(0.76*LOG(P28)-0.352)</f>
        <v>1198.45165211797</v>
      </c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48" customFormat="true" ht="13.5" hidden="false" customHeight="false" outlineLevel="0" collapsed="false">
      <c r="A29" s="12" t="s">
        <v>91</v>
      </c>
      <c r="B29" s="41" t="s">
        <v>151</v>
      </c>
      <c r="C29" s="42" t="s">
        <v>152</v>
      </c>
      <c r="D29" s="43" t="n">
        <v>49</v>
      </c>
      <c r="E29" s="43"/>
      <c r="F29" s="43" t="n">
        <v>6</v>
      </c>
      <c r="G29" s="43"/>
      <c r="H29" s="43"/>
      <c r="I29" s="43"/>
      <c r="J29" s="43"/>
      <c r="K29" s="44" t="n">
        <f aca="false">(PI()/4)*D29^2*F29</f>
        <v>11314.4459419036</v>
      </c>
      <c r="L29" s="44" t="n">
        <f aca="false">PI()*D29*((D29/2)+F29)</f>
        <v>4695.11022078995</v>
      </c>
      <c r="M29" s="45" t="n">
        <f aca="false">L29/K29</f>
        <v>0.414965986394558</v>
      </c>
      <c r="N29" s="24"/>
      <c r="O29" s="39" t="n">
        <v>1</v>
      </c>
      <c r="P29" s="40" t="n">
        <f aca="false">O29*K29</f>
        <v>11314.4459419036</v>
      </c>
      <c r="Q29" s="40" t="n">
        <f aca="false">10^(0.76*LOG(P29)-0.352)</f>
        <v>535.502252271787</v>
      </c>
    </row>
    <row r="30" s="24" customFormat="true" ht="13.5" hidden="false" customHeight="false" outlineLevel="0" collapsed="false">
      <c r="A30" s="12" t="s">
        <v>92</v>
      </c>
      <c r="B30" s="41" t="s">
        <v>151</v>
      </c>
      <c r="C30" s="42" t="s">
        <v>152</v>
      </c>
      <c r="D30" s="43" t="n">
        <v>19</v>
      </c>
      <c r="E30" s="43"/>
      <c r="F30" s="43" t="n">
        <v>170</v>
      </c>
      <c r="G30" s="43"/>
      <c r="H30" s="43"/>
      <c r="I30" s="43"/>
      <c r="J30" s="43"/>
      <c r="K30" s="44" t="n">
        <f aca="false">(PI()/4)*D30^2*F30</f>
        <v>48199.8852877014</v>
      </c>
      <c r="L30" s="44" t="n">
        <f aca="false">PI()*D30*((D30/2)+F30)</f>
        <v>10714.401745068</v>
      </c>
      <c r="M30" s="45" t="n">
        <f aca="false">L30/K30</f>
        <v>0.222291021671827</v>
      </c>
      <c r="O30" s="39" t="n">
        <v>1</v>
      </c>
      <c r="P30" s="40" t="n">
        <f aca="false">O30*K30</f>
        <v>48199.8852877014</v>
      </c>
      <c r="Q30" s="40" t="n">
        <f aca="false">10^(0.76*LOG(P30)-0.352)</f>
        <v>1611.07205096787</v>
      </c>
    </row>
    <row r="31" s="24" customFormat="true" ht="13.5" hidden="false" customHeight="false" outlineLevel="0" collapsed="false">
      <c r="A31" s="12" t="s">
        <v>93</v>
      </c>
      <c r="B31" s="41" t="s">
        <v>151</v>
      </c>
      <c r="C31" s="42" t="s">
        <v>152</v>
      </c>
      <c r="D31" s="43" t="n">
        <v>17</v>
      </c>
      <c r="E31" s="43"/>
      <c r="F31" s="43" t="n">
        <v>184</v>
      </c>
      <c r="G31" s="43"/>
      <c r="H31" s="43"/>
      <c r="I31" s="43"/>
      <c r="J31" s="43"/>
      <c r="K31" s="44" t="n">
        <f aca="false">(PI()/4)*D31^2*F31</f>
        <v>41764.3327368227</v>
      </c>
      <c r="L31" s="44" t="n">
        <f aca="false">PI()*D31*((D31/2)+F31)</f>
        <v>10280.8619588726</v>
      </c>
      <c r="M31" s="45" t="n">
        <f aca="false">L31/K31</f>
        <v>0.24616368286445</v>
      </c>
      <c r="O31" s="39" t="n">
        <v>1</v>
      </c>
      <c r="P31" s="40" t="n">
        <f aca="false">O31*K31</f>
        <v>41764.3327368227</v>
      </c>
      <c r="Q31" s="40" t="n">
        <f aca="false">10^(0.76*LOG(P31)-0.352)</f>
        <v>1444.81491351362</v>
      </c>
    </row>
    <row r="32" s="24" customFormat="true" ht="13.5" hidden="false" customHeight="false" outlineLevel="0" collapsed="false">
      <c r="A32" s="12" t="s">
        <v>94</v>
      </c>
      <c r="B32" s="41" t="s">
        <v>151</v>
      </c>
      <c r="C32" s="42" t="s">
        <v>153</v>
      </c>
      <c r="D32" s="43" t="n">
        <v>19</v>
      </c>
      <c r="E32" s="43" t="n">
        <v>19</v>
      </c>
      <c r="F32" s="43" t="n">
        <v>63</v>
      </c>
      <c r="G32" s="43"/>
      <c r="H32" s="43"/>
      <c r="I32" s="43"/>
      <c r="J32" s="43"/>
      <c r="K32" s="44" t="n">
        <f aca="false">(PI()/4)*D32*E32*F32</f>
        <v>17862.3104301482</v>
      </c>
      <c r="L32" s="44" t="n">
        <f aca="false">PI()/2*(D32*E32+E32*F32+D32*F32)</f>
        <v>4327.54388031994</v>
      </c>
      <c r="M32" s="45" t="n">
        <f aca="false">L32/K32</f>
        <v>0.242272347535505</v>
      </c>
      <c r="O32" s="39" t="n">
        <v>1</v>
      </c>
      <c r="P32" s="40" t="n">
        <f aca="false">O32*K32</f>
        <v>17862.3104301482</v>
      </c>
      <c r="Q32" s="40" t="n">
        <f aca="false">10^(0.76*LOG(P32)-0.352)</f>
        <v>757.656931672235</v>
      </c>
    </row>
    <row r="33" s="24" customFormat="true" ht="13.5" hidden="false" customHeight="false" outlineLevel="0" collapsed="false">
      <c r="A33" s="12" t="s">
        <v>95</v>
      </c>
      <c r="B33" s="41" t="s">
        <v>151</v>
      </c>
      <c r="C33" s="42" t="s">
        <v>153</v>
      </c>
      <c r="D33" s="43" t="n">
        <v>13</v>
      </c>
      <c r="E33" s="43" t="n">
        <v>19</v>
      </c>
      <c r="F33" s="43" t="n">
        <v>73</v>
      </c>
      <c r="G33" s="43"/>
      <c r="H33" s="43"/>
      <c r="I33" s="43"/>
      <c r="J33" s="43"/>
      <c r="K33" s="44" t="n">
        <f aca="false">(PI()/4)*D33*E33*F33</f>
        <v>14161.5142842194</v>
      </c>
      <c r="L33" s="44" t="n">
        <f aca="false">PI()/2*(D33*E33+E33*F33+D33*F33)</f>
        <v>4057.36691211122</v>
      </c>
      <c r="M33" s="45" t="n">
        <f aca="false">L33/K33</f>
        <v>0.286506572014863</v>
      </c>
      <c r="O33" s="39" t="n">
        <v>1</v>
      </c>
      <c r="P33" s="40" t="n">
        <f aca="false">O33*K33</f>
        <v>14161.5142842194</v>
      </c>
      <c r="Q33" s="40" t="n">
        <f aca="false">10^(0.76*LOG(P33)-0.352)</f>
        <v>635.101835671326</v>
      </c>
    </row>
    <row r="34" s="24" customFormat="true" ht="13.5" hidden="false" customHeight="false" outlineLevel="0" collapsed="false">
      <c r="A34" s="12" t="s">
        <v>96</v>
      </c>
      <c r="B34" s="41" t="s">
        <v>151</v>
      </c>
      <c r="C34" s="42" t="s">
        <v>153</v>
      </c>
      <c r="D34" s="43" t="n">
        <v>21</v>
      </c>
      <c r="E34" s="43" t="n">
        <v>19</v>
      </c>
      <c r="F34" s="43" t="n">
        <v>42</v>
      </c>
      <c r="G34" s="43"/>
      <c r="H34" s="43"/>
      <c r="I34" s="43"/>
      <c r="J34" s="43"/>
      <c r="K34" s="44" t="n">
        <f aca="false">(PI()/4)*D34*E34*F34</f>
        <v>13161.7024222144</v>
      </c>
      <c r="L34" s="44" t="n">
        <f aca="false">PI()/2*(D34*E34+E34*F34+D34*F34)</f>
        <v>3265.68556340659</v>
      </c>
      <c r="M34" s="45" t="n">
        <f aca="false">L34/K34</f>
        <v>0.24812030075188</v>
      </c>
      <c r="O34" s="39" t="n">
        <v>1</v>
      </c>
      <c r="P34" s="40" t="n">
        <f aca="false">O34*K34</f>
        <v>13161.7024222144</v>
      </c>
      <c r="Q34" s="40" t="n">
        <f aca="false">10^(0.76*LOG(P34)-0.352)</f>
        <v>600.727026663266</v>
      </c>
    </row>
    <row r="35" s="24" customFormat="true" ht="13.5" hidden="false" customHeight="false" outlineLevel="0" collapsed="false">
      <c r="A35" s="12" t="s">
        <v>97</v>
      </c>
      <c r="B35" s="41" t="s">
        <v>151</v>
      </c>
      <c r="C35" s="42" t="s">
        <v>152</v>
      </c>
      <c r="D35" s="43" t="n">
        <v>8</v>
      </c>
      <c r="E35" s="43"/>
      <c r="F35" s="43" t="n">
        <v>47</v>
      </c>
      <c r="G35" s="43"/>
      <c r="H35" s="43"/>
      <c r="I35" s="43"/>
      <c r="J35" s="43"/>
      <c r="K35" s="44" t="n">
        <f aca="false">(PI()/4)*D35^2*F35</f>
        <v>2362.47767549952</v>
      </c>
      <c r="L35" s="44" t="n">
        <f aca="false">PI()*D35*((D35/2)+F35)</f>
        <v>1281.76980266464</v>
      </c>
      <c r="M35" s="45" t="n">
        <f aca="false">L35/K35</f>
        <v>0.542553191489362</v>
      </c>
      <c r="O35" s="39" t="n">
        <v>1</v>
      </c>
      <c r="P35" s="40" t="n">
        <f aca="false">O35*K35</f>
        <v>2362.47767549952</v>
      </c>
      <c r="Q35" s="40" t="n">
        <f aca="false">10^(0.76*LOG(P35)-0.352)</f>
        <v>162.839388224091</v>
      </c>
    </row>
    <row r="36" s="24" customFormat="true" ht="13.5" hidden="false" customHeight="false" outlineLevel="0" collapsed="false">
      <c r="A36" s="12" t="s">
        <v>98</v>
      </c>
      <c r="B36" s="41" t="s">
        <v>155</v>
      </c>
      <c r="C36" s="42" t="s">
        <v>158</v>
      </c>
      <c r="D36" s="43" t="n">
        <v>760</v>
      </c>
      <c r="E36" s="43" t="n">
        <v>4</v>
      </c>
      <c r="F36" s="43" t="n">
        <v>4</v>
      </c>
      <c r="G36" s="43"/>
      <c r="H36" s="43"/>
      <c r="I36" s="43"/>
      <c r="J36" s="43"/>
      <c r="K36" s="44" t="n">
        <f aca="false">D36*E36*F36</f>
        <v>12160</v>
      </c>
      <c r="L36" s="44" t="n">
        <f aca="false">2*D36*E36+2*E36*F36+2*D36*F36</f>
        <v>12192</v>
      </c>
      <c r="M36" s="45" t="n">
        <f aca="false">L36/K36</f>
        <v>1.00263157894737</v>
      </c>
      <c r="O36" s="39" t="n">
        <v>1</v>
      </c>
      <c r="P36" s="40" t="n">
        <f aca="false">O36*K36</f>
        <v>12160</v>
      </c>
      <c r="Q36" s="40" t="n">
        <f aca="false">10^(0.76*LOG(P36)-0.352)</f>
        <v>565.652247382223</v>
      </c>
    </row>
    <row r="37" s="24" customFormat="true" ht="13.5" hidden="false" customHeight="false" outlineLevel="0" collapsed="false">
      <c r="A37" s="12" t="s">
        <v>99</v>
      </c>
      <c r="B37" s="41" t="s">
        <v>155</v>
      </c>
      <c r="C37" s="42" t="s">
        <v>153</v>
      </c>
      <c r="D37" s="43" t="n">
        <v>31</v>
      </c>
      <c r="E37" s="43" t="n">
        <v>30</v>
      </c>
      <c r="F37" s="43" t="n">
        <v>49</v>
      </c>
      <c r="G37" s="43"/>
      <c r="H37" s="43"/>
      <c r="I37" s="43"/>
      <c r="J37" s="43"/>
      <c r="K37" s="44" t="n">
        <f aca="false">(PI()/4)*D37*E37*F37</f>
        <v>35790.5943060217</v>
      </c>
      <c r="L37" s="44" t="n">
        <f aca="false">PI()/2*(D37*E37+E37*F37+D37*F37)</f>
        <v>6155.9508047092</v>
      </c>
      <c r="M37" s="45" t="n">
        <f aca="false">L37/K37</f>
        <v>0.171999122229537</v>
      </c>
      <c r="O37" s="39" t="n">
        <v>1</v>
      </c>
      <c r="P37" s="40" t="n">
        <f aca="false">O37*K37</f>
        <v>35790.5943060217</v>
      </c>
      <c r="Q37" s="40" t="n">
        <f aca="false">10^(0.76*LOG(P37)-0.352)</f>
        <v>1284.88533270238</v>
      </c>
    </row>
    <row r="38" s="24" customFormat="true" ht="13.5" hidden="false" customHeight="false" outlineLevel="0" collapsed="false">
      <c r="A38" s="12" t="s">
        <v>100</v>
      </c>
      <c r="B38" s="41" t="s">
        <v>155</v>
      </c>
      <c r="C38" s="42" t="s">
        <v>153</v>
      </c>
      <c r="D38" s="43" t="n">
        <v>49</v>
      </c>
      <c r="E38" s="43" t="n">
        <v>9</v>
      </c>
      <c r="F38" s="43" t="n">
        <v>8</v>
      </c>
      <c r="G38" s="43"/>
      <c r="H38" s="43"/>
      <c r="I38" s="43"/>
      <c r="J38" s="43"/>
      <c r="K38" s="44" t="n">
        <f aca="false">(PI()/4)*D38*E38*F38</f>
        <v>2770.8847204662</v>
      </c>
      <c r="L38" s="44" t="n">
        <f aca="false">PI()/2*(D38*E38+E38*F38+D38*F38)</f>
        <v>1421.57067574938</v>
      </c>
      <c r="M38" s="45" t="n">
        <f aca="false">L38/K38</f>
        <v>0.513038548752834</v>
      </c>
      <c r="O38" s="39" t="n">
        <v>1</v>
      </c>
      <c r="P38" s="40" t="n">
        <f aca="false">O38*K38</f>
        <v>2770.8847204662</v>
      </c>
      <c r="Q38" s="40" t="n">
        <f aca="false">10^(0.76*LOG(P38)-0.352)</f>
        <v>183.818842883734</v>
      </c>
    </row>
    <row r="39" s="24" customFormat="true" ht="13.5" hidden="false" customHeight="false" outlineLevel="0" collapsed="false">
      <c r="A39" s="12" t="s">
        <v>101</v>
      </c>
      <c r="B39" s="41" t="s">
        <v>155</v>
      </c>
      <c r="C39" s="42" t="s">
        <v>159</v>
      </c>
      <c r="D39" s="43" t="n">
        <v>143</v>
      </c>
      <c r="E39" s="43" t="n">
        <v>4</v>
      </c>
      <c r="F39" s="43" t="n">
        <v>4</v>
      </c>
      <c r="G39" s="43"/>
      <c r="H39" s="43"/>
      <c r="I39" s="43"/>
      <c r="J39" s="43"/>
      <c r="K39" s="44" t="n">
        <f aca="false">0.5*D39*E39*F39</f>
        <v>1144</v>
      </c>
      <c r="L39" s="44" t="n">
        <f aca="false">D39*E39+SQRT(D39^2+E39^2)/4*F39</f>
        <v>715.055933117085</v>
      </c>
      <c r="M39" s="45" t="n">
        <f aca="false">L39/K39</f>
        <v>0.625048892584865</v>
      </c>
      <c r="O39" s="39" t="n">
        <v>1</v>
      </c>
      <c r="P39" s="40" t="n">
        <f aca="false">O39*K39</f>
        <v>1144</v>
      </c>
      <c r="Q39" s="40" t="n">
        <f aca="false">10^(0.76*LOG(P39)-0.352)</f>
        <v>93.8434096065037</v>
      </c>
    </row>
    <row r="40" s="24" customFormat="true" ht="13.5" hidden="false" customHeight="false" outlineLevel="0" collapsed="false">
      <c r="A40" s="12" t="s">
        <v>102</v>
      </c>
      <c r="B40" s="41" t="s">
        <v>155</v>
      </c>
      <c r="C40" s="42" t="s">
        <v>159</v>
      </c>
      <c r="D40" s="43" t="n">
        <v>380</v>
      </c>
      <c r="E40" s="43" t="n">
        <v>3</v>
      </c>
      <c r="F40" s="43" t="n">
        <v>11</v>
      </c>
      <c r="G40" s="43"/>
      <c r="H40" s="43"/>
      <c r="I40" s="43"/>
      <c r="J40" s="43"/>
      <c r="K40" s="44" t="n">
        <f aca="false">0.5*D40*E40*F40</f>
        <v>6270</v>
      </c>
      <c r="L40" s="44" t="n">
        <f aca="false">D40*E40+SQRT(D40^2+E40^2)/4*F40</f>
        <v>2185.03256528206</v>
      </c>
      <c r="M40" s="45" t="n">
        <f aca="false">L40/K40</f>
        <v>0.348490042309738</v>
      </c>
      <c r="O40" s="39" t="n">
        <v>1</v>
      </c>
      <c r="P40" s="40" t="n">
        <f aca="false">O40*K40</f>
        <v>6270</v>
      </c>
      <c r="Q40" s="40" t="n">
        <f aca="false">10^(0.76*LOG(P40)-0.352)</f>
        <v>341.919075877568</v>
      </c>
    </row>
    <row r="41" customFormat="false" ht="13.5" hidden="false" customHeight="false" outlineLevel="0" collapsed="false">
      <c r="A41" s="12" t="s">
        <v>103</v>
      </c>
      <c r="B41" s="41" t="s">
        <v>155</v>
      </c>
      <c r="C41" s="42" t="s">
        <v>153</v>
      </c>
      <c r="D41" s="49" t="n">
        <v>76</v>
      </c>
      <c r="E41" s="49" t="n">
        <v>11</v>
      </c>
      <c r="F41" s="49" t="n">
        <v>10</v>
      </c>
      <c r="G41" s="43"/>
      <c r="H41" s="43"/>
      <c r="I41" s="43"/>
      <c r="J41" s="43"/>
      <c r="K41" s="44" t="n">
        <f aca="false">(PI()/4)*D41*E41*F41</f>
        <v>6565.92864600267</v>
      </c>
      <c r="L41" s="44" t="n">
        <f aca="false">PI()/2*(D41*E41+E41*F41+D41*F41)</f>
        <v>2679.77853351209</v>
      </c>
      <c r="M41" s="45" t="n">
        <f aca="false">L41/K41</f>
        <v>0.408133971291866</v>
      </c>
      <c r="N41" s="0"/>
      <c r="O41" s="39" t="n">
        <v>1</v>
      </c>
      <c r="P41" s="40" t="n">
        <f aca="false">O41*K41</f>
        <v>6565.92864600267</v>
      </c>
      <c r="Q41" s="40" t="n">
        <f aca="false">10^(0.76*LOG(P41)-0.352)</f>
        <v>354.115617415875</v>
      </c>
    </row>
    <row r="42" customFormat="false" ht="13.5" hidden="false" customHeight="false" outlineLevel="0" collapsed="false">
      <c r="A42" s="12" t="s">
        <v>160</v>
      </c>
      <c r="B42" s="41" t="s">
        <v>155</v>
      </c>
      <c r="C42" s="42" t="s">
        <v>159</v>
      </c>
      <c r="D42" s="43" t="n">
        <v>234</v>
      </c>
      <c r="E42" s="43" t="n">
        <v>21</v>
      </c>
      <c r="F42" s="43" t="n">
        <v>21</v>
      </c>
      <c r="G42" s="43"/>
      <c r="H42" s="43"/>
      <c r="I42" s="43"/>
      <c r="J42" s="43"/>
      <c r="K42" s="44" t="n">
        <f aca="false">0.5*D42*E42*F42</f>
        <v>51597</v>
      </c>
      <c r="L42" s="44" t="n">
        <f aca="false">D42*E42+SQRT(D42^2+E42^2)/4*F42</f>
        <v>6147.43719438811</v>
      </c>
      <c r="M42" s="45" t="n">
        <f aca="false">L42/K42</f>
        <v>0.119143306672638</v>
      </c>
      <c r="N42" s="0"/>
      <c r="O42" s="39" t="n">
        <v>1</v>
      </c>
      <c r="P42" s="40" t="n">
        <f aca="false">O42*K42</f>
        <v>51597</v>
      </c>
      <c r="Q42" s="40" t="n">
        <f aca="false">10^(0.76*LOG(P42)-0.352)</f>
        <v>1696.65906930817</v>
      </c>
    </row>
    <row r="43" customFormat="false" ht="13.5" hidden="false" customHeight="false" outlineLevel="0" collapsed="false">
      <c r="A43" s="12" t="s">
        <v>161</v>
      </c>
      <c r="B43" s="41" t="s">
        <v>155</v>
      </c>
      <c r="C43" s="42" t="s">
        <v>159</v>
      </c>
      <c r="D43" s="43" t="n">
        <v>93</v>
      </c>
      <c r="E43" s="43" t="n">
        <v>13</v>
      </c>
      <c r="F43" s="43" t="n">
        <v>11</v>
      </c>
      <c r="G43" s="43"/>
      <c r="H43" s="43"/>
      <c r="I43" s="43"/>
      <c r="J43" s="43"/>
      <c r="K43" s="44" t="n">
        <f aca="false">0.5*D43*E43*F43</f>
        <v>6649.5</v>
      </c>
      <c r="L43" s="44" t="n">
        <f aca="false">D43*E43+SQRT(D43^2+E43^2)/4*F43</f>
        <v>1467.23656789851</v>
      </c>
      <c r="M43" s="45" t="n">
        <f aca="false">L43/K43</f>
        <v>0.220653668380857</v>
      </c>
      <c r="N43" s="0"/>
      <c r="O43" s="39" t="n">
        <v>1</v>
      </c>
      <c r="P43" s="40" t="n">
        <f aca="false">O43*K43</f>
        <v>6649.5</v>
      </c>
      <c r="Q43" s="40" t="n">
        <f aca="false">10^(0.76*LOG(P43)-0.352)</f>
        <v>357.535881108436</v>
      </c>
    </row>
    <row r="44" customFormat="false" ht="13.5" hidden="false" customHeight="false" outlineLevel="0" collapsed="false">
      <c r="A44" s="12" t="s">
        <v>106</v>
      </c>
      <c r="B44" s="41" t="s">
        <v>155</v>
      </c>
      <c r="C44" s="42" t="s">
        <v>158</v>
      </c>
      <c r="D44" s="43" t="n">
        <v>275</v>
      </c>
      <c r="E44" s="43" t="n">
        <v>22</v>
      </c>
      <c r="F44" s="43" t="n">
        <v>15</v>
      </c>
      <c r="G44" s="43"/>
      <c r="H44" s="43"/>
      <c r="I44" s="43"/>
      <c r="J44" s="43"/>
      <c r="K44" s="44" t="n">
        <f aca="false">D44*E44*F44</f>
        <v>90750</v>
      </c>
      <c r="L44" s="44" t="n">
        <f aca="false">2*D44*E44+2*E44*F44+2*D44*F44</f>
        <v>21010</v>
      </c>
      <c r="M44" s="45" t="n">
        <f aca="false">L44/K44</f>
        <v>0.231515151515151</v>
      </c>
      <c r="N44" s="0"/>
      <c r="O44" s="39" t="n">
        <v>1</v>
      </c>
      <c r="P44" s="40" t="n">
        <f aca="false">O44*K44</f>
        <v>90750</v>
      </c>
      <c r="Q44" s="40" t="n">
        <f aca="false">10^(0.76*LOG(P44)-0.352)</f>
        <v>2605.93417639304</v>
      </c>
    </row>
    <row r="45" customFormat="false" ht="13.5" hidden="false" customHeight="false" outlineLevel="0" collapsed="false">
      <c r="A45" s="12" t="s">
        <v>107</v>
      </c>
      <c r="B45" s="41" t="s">
        <v>155</v>
      </c>
      <c r="C45" s="42" t="s">
        <v>158</v>
      </c>
      <c r="D45" s="43" t="n">
        <v>275</v>
      </c>
      <c r="E45" s="43" t="n">
        <v>22</v>
      </c>
      <c r="F45" s="43" t="n">
        <v>15</v>
      </c>
      <c r="G45" s="43"/>
      <c r="H45" s="43"/>
      <c r="I45" s="43"/>
      <c r="J45" s="43"/>
      <c r="K45" s="44" t="n">
        <f aca="false">D45*E45*F45</f>
        <v>90750</v>
      </c>
      <c r="L45" s="44" t="n">
        <f aca="false">2*D45*E45+2*E45*F45+2*D45*F45</f>
        <v>21010</v>
      </c>
      <c r="M45" s="45" t="n">
        <f aca="false">L45/K45</f>
        <v>0.231515151515151</v>
      </c>
      <c r="N45" s="0"/>
      <c r="O45" s="39" t="n">
        <v>1</v>
      </c>
      <c r="P45" s="40" t="n">
        <f aca="false">O45*K45</f>
        <v>90750</v>
      </c>
      <c r="Q45" s="40" t="n">
        <f aca="false">10^(0.76*LOG(P45)-0.352)</f>
        <v>2605.93417639304</v>
      </c>
    </row>
    <row r="46" customFormat="false" ht="13.5" hidden="false" customHeight="false" outlineLevel="0" collapsed="false">
      <c r="A46" s="12" t="s">
        <v>108</v>
      </c>
      <c r="B46" s="41" t="s">
        <v>151</v>
      </c>
      <c r="C46" s="42" t="s">
        <v>152</v>
      </c>
      <c r="D46" s="43" t="n">
        <v>33</v>
      </c>
      <c r="E46" s="43"/>
      <c r="F46" s="43" t="n">
        <v>12</v>
      </c>
      <c r="G46" s="43"/>
      <c r="H46" s="43"/>
      <c r="I46" s="43"/>
      <c r="J46" s="43"/>
      <c r="K46" s="44" t="n">
        <f aca="false">(PI()/4)*D46^2*F46</f>
        <v>10263.5831992779</v>
      </c>
      <c r="L46" s="44" t="n">
        <f aca="false">PI()*D46*((D46/2)+F46)</f>
        <v>2954.6678907012</v>
      </c>
      <c r="M46" s="45" t="n">
        <f aca="false">L46/K46</f>
        <v>0.287878787878788</v>
      </c>
      <c r="N46" s="0"/>
      <c r="O46" s="39" t="n">
        <v>1</v>
      </c>
      <c r="P46" s="40" t="n">
        <f aca="false">O46*K46</f>
        <v>10263.5831992779</v>
      </c>
      <c r="Q46" s="40" t="n">
        <f aca="false">10^(0.76*LOG(P46)-0.352)</f>
        <v>497.264259143745</v>
      </c>
    </row>
    <row r="47" customFormat="false" ht="13.5" hidden="false" customHeight="false" outlineLevel="0" collapsed="false">
      <c r="A47" s="12" t="s">
        <v>109</v>
      </c>
      <c r="B47" s="41" t="s">
        <v>151</v>
      </c>
      <c r="C47" s="42" t="s">
        <v>152</v>
      </c>
      <c r="D47" s="43" t="n">
        <v>12</v>
      </c>
      <c r="E47" s="43"/>
      <c r="F47" s="43" t="n">
        <v>485</v>
      </c>
      <c r="G47" s="43"/>
      <c r="H47" s="43"/>
      <c r="I47" s="43"/>
      <c r="J47" s="43"/>
      <c r="K47" s="44" t="n">
        <f aca="false">(PI()/4)*D47^2*F47</f>
        <v>54852.2077316778</v>
      </c>
      <c r="L47" s="44" t="n">
        <f aca="false">PI()*D47*((D47/2)+F47)</f>
        <v>18510.2639149511</v>
      </c>
      <c r="M47" s="45" t="n">
        <f aca="false">L47/K47</f>
        <v>0.33745704467354</v>
      </c>
      <c r="N47" s="0"/>
      <c r="O47" s="39" t="n">
        <v>1</v>
      </c>
      <c r="P47" s="40" t="n">
        <f aca="false">O47*K47</f>
        <v>54852.2077316778</v>
      </c>
      <c r="Q47" s="40" t="n">
        <f aca="false">10^(0.76*LOG(P47)-0.352)</f>
        <v>1777.40961495377</v>
      </c>
    </row>
    <row r="48" customFormat="false" ht="13.5" hidden="false" customHeight="false" outlineLevel="0" collapsed="false">
      <c r="A48" s="12" t="s">
        <v>110</v>
      </c>
      <c r="B48" s="41" t="s">
        <v>151</v>
      </c>
      <c r="C48" s="42" t="s">
        <v>152</v>
      </c>
      <c r="D48" s="43" t="n">
        <v>6</v>
      </c>
      <c r="E48" s="43"/>
      <c r="F48" s="43" t="n">
        <v>18</v>
      </c>
      <c r="G48" s="43"/>
      <c r="H48" s="43"/>
      <c r="I48" s="43"/>
      <c r="J48" s="43"/>
      <c r="K48" s="44" t="n">
        <f aca="false">(PI()/4)*D48^2*F48</f>
        <v>508.938009881546</v>
      </c>
      <c r="L48" s="44" t="n">
        <f aca="false">PI()*D48*((D48/2)+F48)</f>
        <v>395.840674352314</v>
      </c>
      <c r="M48" s="45" t="n">
        <f aca="false">L48/K48</f>
        <v>0.777777777777778</v>
      </c>
      <c r="N48" s="0"/>
      <c r="O48" s="39" t="n">
        <v>1</v>
      </c>
      <c r="P48" s="40" t="n">
        <f aca="false">O48*K48</f>
        <v>508.938009881546</v>
      </c>
      <c r="Q48" s="40" t="n">
        <f aca="false">10^(0.76*LOG(P48)-0.352)</f>
        <v>50.7066961219904</v>
      </c>
    </row>
    <row r="49" customFormat="false" ht="13.5" hidden="false" customHeight="false" outlineLevel="0" collapsed="false">
      <c r="A49" s="12" t="s">
        <v>111</v>
      </c>
      <c r="B49" s="41" t="s">
        <v>155</v>
      </c>
      <c r="C49" s="42" t="s">
        <v>159</v>
      </c>
      <c r="D49" s="43" t="n">
        <v>77</v>
      </c>
      <c r="E49" s="43" t="n">
        <v>4</v>
      </c>
      <c r="F49" s="43" t="n">
        <v>3</v>
      </c>
      <c r="G49" s="43"/>
      <c r="H49" s="43"/>
      <c r="I49" s="43"/>
      <c r="J49" s="43"/>
      <c r="K49" s="44" t="n">
        <f aca="false">0.5*D49*E49*F49</f>
        <v>462</v>
      </c>
      <c r="L49" s="44" t="n">
        <f aca="false">D49*E49+SQRT(D49^2+E49^2)/4*F49</f>
        <v>365.827869578604</v>
      </c>
      <c r="M49" s="45" t="n">
        <f aca="false">L49/K49</f>
        <v>0.791835215538103</v>
      </c>
      <c r="N49" s="0"/>
      <c r="O49" s="39" t="n">
        <v>1</v>
      </c>
      <c r="P49" s="40" t="n">
        <f aca="false">O49*K49</f>
        <v>462</v>
      </c>
      <c r="Q49" s="40" t="n">
        <f aca="false">10^(0.76*LOG(P49)-0.352)</f>
        <v>47.1116051487249</v>
      </c>
    </row>
    <row r="50" customFormat="false" ht="13.5" hidden="false" customHeight="false" outlineLevel="0" collapsed="false">
      <c r="A50" s="12" t="s">
        <v>112</v>
      </c>
      <c r="B50" s="41" t="s">
        <v>155</v>
      </c>
      <c r="C50" s="42" t="s">
        <v>159</v>
      </c>
      <c r="D50" s="43" t="n">
        <v>151</v>
      </c>
      <c r="E50" s="43" t="n">
        <v>8</v>
      </c>
      <c r="F50" s="43" t="n">
        <v>5</v>
      </c>
      <c r="G50" s="43"/>
      <c r="H50" s="43"/>
      <c r="I50" s="43"/>
      <c r="J50" s="43"/>
      <c r="K50" s="44" t="n">
        <f aca="false">0.5*D50*E50*F50</f>
        <v>3020</v>
      </c>
      <c r="L50" s="44" t="n">
        <f aca="false">D50*E50+SQRT(D50^2+E50^2)/4*F50</f>
        <v>1397.01471503563</v>
      </c>
      <c r="M50" s="45" t="n">
        <f aca="false">L50/K50</f>
        <v>0.462587653985308</v>
      </c>
      <c r="N50" s="0"/>
      <c r="O50" s="39" t="n">
        <v>1</v>
      </c>
      <c r="P50" s="40" t="n">
        <f aca="false">O50*K50</f>
        <v>3020</v>
      </c>
      <c r="Q50" s="40" t="n">
        <f aca="false">10^(0.76*LOG(P50)-0.352)</f>
        <v>196.248016802497</v>
      </c>
    </row>
    <row r="51" customFormat="false" ht="13.5" hidden="false" customHeight="false" outlineLevel="0" collapsed="false">
      <c r="A51" s="12" t="s">
        <v>113</v>
      </c>
      <c r="B51" s="41" t="s">
        <v>151</v>
      </c>
      <c r="C51" s="42" t="s">
        <v>152</v>
      </c>
      <c r="D51" s="43" t="n">
        <v>14</v>
      </c>
      <c r="E51" s="43"/>
      <c r="F51" s="43" t="n">
        <v>564</v>
      </c>
      <c r="G51" s="43"/>
      <c r="H51" s="43"/>
      <c r="I51" s="43"/>
      <c r="J51" s="43"/>
      <c r="K51" s="44" t="n">
        <f aca="false">(PI()/4)*D51^2*F51</f>
        <v>86821.0545746075</v>
      </c>
      <c r="L51" s="44" t="n">
        <f aca="false">PI()*D51*((D51/2)+F51)</f>
        <v>25113.8916727968</v>
      </c>
      <c r="M51" s="45" t="n">
        <f aca="false">L51/K51</f>
        <v>0.289260385005066</v>
      </c>
      <c r="N51" s="0"/>
      <c r="O51" s="39" t="n">
        <v>1</v>
      </c>
      <c r="P51" s="40" t="n">
        <f aca="false">O51*K51</f>
        <v>86821.0545746075</v>
      </c>
      <c r="Q51" s="40" t="n">
        <f aca="false">10^(0.76*LOG(P51)-0.352)</f>
        <v>2519.7360128543</v>
      </c>
    </row>
    <row r="52" customFormat="false" ht="13.5" hidden="false" customHeight="false" outlineLevel="0" collapsed="false">
      <c r="A52" s="12" t="s">
        <v>114</v>
      </c>
      <c r="B52" s="41" t="s">
        <v>151</v>
      </c>
      <c r="C52" s="42" t="s">
        <v>152</v>
      </c>
      <c r="D52" s="43" t="n">
        <v>24</v>
      </c>
      <c r="E52" s="43"/>
      <c r="F52" s="43" t="n">
        <v>464</v>
      </c>
      <c r="G52" s="43"/>
      <c r="H52" s="43"/>
      <c r="I52" s="43"/>
      <c r="J52" s="43"/>
      <c r="K52" s="44" t="n">
        <f aca="false">(PI()/4)*D52^2*F52</f>
        <v>209908.654742256</v>
      </c>
      <c r="L52" s="44" t="n">
        <f aca="false">PI()*D52*((D52/2)+F52)</f>
        <v>35889.5544746098</v>
      </c>
      <c r="M52" s="45" t="n">
        <f aca="false">L52/K52</f>
        <v>0.170977011494253</v>
      </c>
      <c r="N52" s="0"/>
      <c r="O52" s="39" t="n">
        <v>1</v>
      </c>
      <c r="P52" s="40" t="n">
        <f aca="false">O52*K52</f>
        <v>209908.654742256</v>
      </c>
      <c r="Q52" s="40" t="n">
        <f aca="false">10^(0.76*LOG(P52)-0.352)</f>
        <v>4928.82118492001</v>
      </c>
    </row>
    <row r="53" customFormat="false" ht="13.5" hidden="false" customHeight="false" outlineLevel="0" collapsed="false">
      <c r="A53" s="12" t="s">
        <v>115</v>
      </c>
      <c r="B53" s="41" t="s">
        <v>151</v>
      </c>
      <c r="C53" s="42" t="s">
        <v>152</v>
      </c>
      <c r="D53" s="43" t="n">
        <v>21</v>
      </c>
      <c r="E53" s="43"/>
      <c r="F53" s="43" t="n">
        <v>326</v>
      </c>
      <c r="G53" s="43"/>
      <c r="H53" s="43"/>
      <c r="I53" s="43"/>
      <c r="J53" s="43"/>
      <c r="K53" s="44" t="n">
        <f aca="false">(PI()/4)*D53^2*F53</f>
        <v>112913.552358998</v>
      </c>
      <c r="L53" s="44" t="n">
        <f aca="false">PI()*D53*((D53/2)+F53)</f>
        <v>22200.0644865923</v>
      </c>
      <c r="M53" s="45" t="n">
        <f aca="false">L53/K53</f>
        <v>0.196611159801344</v>
      </c>
      <c r="N53" s="0"/>
      <c r="O53" s="39" t="n">
        <v>1</v>
      </c>
      <c r="P53" s="40" t="n">
        <f aca="false">O53*K53</f>
        <v>112913.552358998</v>
      </c>
      <c r="Q53" s="40" t="n">
        <f aca="false">10^(0.76*LOG(P53)-0.352)</f>
        <v>3076.71319363334</v>
      </c>
    </row>
    <row r="54" customFormat="false" ht="13.5" hidden="false" customHeight="false" outlineLevel="0" collapsed="false">
      <c r="A54" s="12" t="s">
        <v>116</v>
      </c>
      <c r="B54" s="41" t="s">
        <v>151</v>
      </c>
      <c r="C54" s="42" t="s">
        <v>152</v>
      </c>
      <c r="D54" s="49" t="n">
        <v>12</v>
      </c>
      <c r="E54" s="49"/>
      <c r="F54" s="49" t="n">
        <v>362.5</v>
      </c>
      <c r="G54" s="43"/>
      <c r="H54" s="43"/>
      <c r="I54" s="43"/>
      <c r="J54" s="43"/>
      <c r="K54" s="44" t="n">
        <f aca="false">(PI()/4)*D54^2*F54</f>
        <v>40997.7841293468</v>
      </c>
      <c r="L54" s="44" t="n">
        <f aca="false">PI()*D54*((D54/2)+F54)</f>
        <v>13892.1227141741</v>
      </c>
      <c r="M54" s="45" t="n">
        <f aca="false">L54/K54</f>
        <v>0.338850574712644</v>
      </c>
      <c r="N54" s="0"/>
      <c r="O54" s="39" t="n">
        <v>1</v>
      </c>
      <c r="P54" s="40" t="n">
        <f aca="false">O54*K54</f>
        <v>40997.7841293468</v>
      </c>
      <c r="Q54" s="40" t="n">
        <f aca="false">10^(0.76*LOG(P54)-0.352)</f>
        <v>1424.61624431924</v>
      </c>
    </row>
    <row r="55" customFormat="false" ht="13.5" hidden="false" customHeight="false" outlineLevel="0" collapsed="false">
      <c r="A55" s="12" t="s">
        <v>117</v>
      </c>
      <c r="B55" s="41" t="s">
        <v>151</v>
      </c>
      <c r="C55" s="42" t="s">
        <v>152</v>
      </c>
      <c r="D55" s="43" t="n">
        <v>9</v>
      </c>
      <c r="E55" s="43"/>
      <c r="F55" s="49" t="n">
        <v>288</v>
      </c>
      <c r="G55" s="43"/>
      <c r="H55" s="43"/>
      <c r="I55" s="43"/>
      <c r="J55" s="43"/>
      <c r="K55" s="44" t="n">
        <f aca="false">(PI()/4)*D55^2*F55</f>
        <v>18321.7683557357</v>
      </c>
      <c r="L55" s="44" t="n">
        <f aca="false">PI()*D55*((D55/2)+F55)</f>
        <v>8270.24266057513</v>
      </c>
      <c r="M55" s="45" t="n">
        <f aca="false">L55/K55</f>
        <v>0.451388888888889</v>
      </c>
      <c r="N55" s="0"/>
      <c r="O55" s="39" t="n">
        <v>1</v>
      </c>
      <c r="P55" s="40" t="n">
        <f aca="false">O55*K55</f>
        <v>18321.7683557357</v>
      </c>
      <c r="Q55" s="40" t="n">
        <f aca="false">10^(0.76*LOG(P55)-0.352)</f>
        <v>772.423031736096</v>
      </c>
    </row>
    <row r="56" customFormat="false" ht="13.5" hidden="false" customHeight="false" outlineLevel="0" collapsed="false">
      <c r="A56" s="12" t="s">
        <v>118</v>
      </c>
      <c r="B56" s="41" t="s">
        <v>151</v>
      </c>
      <c r="C56" s="42" t="s">
        <v>152</v>
      </c>
      <c r="D56" s="43" t="n">
        <v>12</v>
      </c>
      <c r="E56" s="43"/>
      <c r="F56" s="49" t="n">
        <v>362.5</v>
      </c>
      <c r="G56" s="43"/>
      <c r="H56" s="43"/>
      <c r="I56" s="43"/>
      <c r="J56" s="43"/>
      <c r="K56" s="44" t="n">
        <f aca="false">(PI()/4)*D56^2*F56</f>
        <v>40997.7841293468</v>
      </c>
      <c r="L56" s="44" t="n">
        <f aca="false">PI()*D56*((D56/2)+F56)</f>
        <v>13892.1227141741</v>
      </c>
      <c r="M56" s="45" t="n">
        <f aca="false">L56/K56</f>
        <v>0.338850574712644</v>
      </c>
      <c r="N56" s="0"/>
      <c r="O56" s="39" t="n">
        <v>1</v>
      </c>
      <c r="P56" s="40" t="n">
        <f aca="false">O56*K56</f>
        <v>40997.7841293468</v>
      </c>
      <c r="Q56" s="40" t="n">
        <f aca="false">10^(0.76*LOG(P56)-0.352)</f>
        <v>1424.61624431924</v>
      </c>
    </row>
    <row r="57" customFormat="false" ht="13.5" hidden="false" customHeight="false" outlineLevel="0" collapsed="false">
      <c r="A57" s="12" t="s">
        <v>119</v>
      </c>
      <c r="B57" s="41" t="s">
        <v>151</v>
      </c>
      <c r="C57" s="42" t="s">
        <v>152</v>
      </c>
      <c r="D57" s="43" t="n">
        <v>20</v>
      </c>
      <c r="E57" s="43"/>
      <c r="F57" s="49" t="n">
        <v>613</v>
      </c>
      <c r="G57" s="43"/>
      <c r="H57" s="43"/>
      <c r="I57" s="43"/>
      <c r="J57" s="43"/>
      <c r="K57" s="44" t="n">
        <f aca="false">(PI()/4)*D57^2*F57</f>
        <v>192579.629665054</v>
      </c>
      <c r="L57" s="44" t="n">
        <f aca="false">PI()*D57*((D57/2)+F57)</f>
        <v>39144.2444637288</v>
      </c>
      <c r="M57" s="45" t="n">
        <f aca="false">L57/K57</f>
        <v>0.20326264274062</v>
      </c>
      <c r="N57" s="0"/>
      <c r="O57" s="39" t="n">
        <v>1</v>
      </c>
      <c r="P57" s="40" t="n">
        <f aca="false">O57*K57</f>
        <v>192579.629665054</v>
      </c>
      <c r="Q57" s="40" t="n">
        <f aca="false">10^(0.76*LOG(P57)-0.352)</f>
        <v>4616.40458698593</v>
      </c>
    </row>
    <row r="58" customFormat="false" ht="13.5" hidden="false" customHeight="false" outlineLevel="0" collapsed="false">
      <c r="A58" s="12" t="s">
        <v>120</v>
      </c>
      <c r="B58" s="41" t="s">
        <v>155</v>
      </c>
      <c r="C58" s="42" t="s">
        <v>158</v>
      </c>
      <c r="D58" s="43" t="n">
        <v>105</v>
      </c>
      <c r="E58" s="43" t="n">
        <v>3</v>
      </c>
      <c r="F58" s="49" t="n">
        <v>4</v>
      </c>
      <c r="G58" s="43"/>
      <c r="H58" s="43"/>
      <c r="I58" s="43"/>
      <c r="J58" s="43"/>
      <c r="K58" s="44" t="n">
        <f aca="false">D58*E58*F58</f>
        <v>1260</v>
      </c>
      <c r="L58" s="44" t="n">
        <f aca="false">2*D58*E58+2*E58*F58+2*D58*F58</f>
        <v>1494</v>
      </c>
      <c r="M58" s="45" t="n">
        <f aca="false">L58/K58</f>
        <v>1.18571428571429</v>
      </c>
      <c r="N58" s="0"/>
      <c r="O58" s="39" t="n">
        <v>1</v>
      </c>
      <c r="P58" s="40" t="n">
        <f aca="false">O58*K58</f>
        <v>1260</v>
      </c>
      <c r="Q58" s="40" t="n">
        <f aca="false">10^(0.76*LOG(P58)-0.352)</f>
        <v>100.990753911971</v>
      </c>
    </row>
    <row r="59" customFormat="false" ht="13.5" hidden="false" customHeight="false" outlineLevel="0" collapsed="false">
      <c r="A59" s="12" t="s">
        <v>121</v>
      </c>
      <c r="B59" s="41" t="s">
        <v>155</v>
      </c>
      <c r="C59" s="42" t="s">
        <v>158</v>
      </c>
      <c r="D59" s="49" t="n">
        <v>47.5</v>
      </c>
      <c r="E59" s="49" t="n">
        <v>2.3</v>
      </c>
      <c r="F59" s="43" t="n">
        <v>3</v>
      </c>
      <c r="G59" s="43"/>
      <c r="H59" s="43"/>
      <c r="I59" s="43"/>
      <c r="J59" s="43"/>
      <c r="K59" s="44" t="n">
        <f aca="false">D59*E59*F59</f>
        <v>327.75</v>
      </c>
      <c r="L59" s="44" t="n">
        <f aca="false">2*D59*E59+2*E59*F59+2*D59*F59</f>
        <v>517.3</v>
      </c>
      <c r="M59" s="45" t="n">
        <f aca="false">L59/K59</f>
        <v>1.57833714721587</v>
      </c>
      <c r="N59" s="0"/>
      <c r="O59" s="39" t="n">
        <v>1</v>
      </c>
      <c r="P59" s="40" t="n">
        <f aca="false">O59*K59</f>
        <v>327.75</v>
      </c>
      <c r="Q59" s="40" t="n">
        <f aca="false">10^(0.76*LOG(P59)-0.352)</f>
        <v>36.2921295324765</v>
      </c>
    </row>
    <row r="60" customFormat="false" ht="13.5" hidden="false" customHeight="false" outlineLevel="0" collapsed="false">
      <c r="A60" s="12" t="s">
        <v>122</v>
      </c>
      <c r="B60" s="41" t="s">
        <v>155</v>
      </c>
      <c r="C60" s="42" t="s">
        <v>158</v>
      </c>
      <c r="D60" s="43" t="n">
        <v>210</v>
      </c>
      <c r="E60" s="43" t="n">
        <v>5</v>
      </c>
      <c r="F60" s="43" t="n">
        <v>5</v>
      </c>
      <c r="G60" s="43"/>
      <c r="H60" s="43"/>
      <c r="I60" s="43"/>
      <c r="J60" s="43"/>
      <c r="K60" s="44" t="n">
        <f aca="false">D60*E60*F60</f>
        <v>5250</v>
      </c>
      <c r="L60" s="44" t="n">
        <f aca="false">2*D60*E60+2*E60*F60+2*D60*F60</f>
        <v>4250</v>
      </c>
      <c r="M60" s="45" t="n">
        <f aca="false">L60/K60</f>
        <v>0.80952380952381</v>
      </c>
      <c r="N60" s="0"/>
      <c r="O60" s="39" t="n">
        <v>1</v>
      </c>
      <c r="P60" s="40" t="n">
        <f aca="false">O60*K60</f>
        <v>5250</v>
      </c>
      <c r="Q60" s="40" t="n">
        <f aca="false">10^(0.76*LOG(P60)-0.352)</f>
        <v>298.759050548902</v>
      </c>
    </row>
    <row r="61" customFormat="false" ht="13.5" hidden="false" customHeight="false" outlineLevel="0" collapsed="false">
      <c r="A61" s="12" t="s">
        <v>123</v>
      </c>
      <c r="B61" s="41" t="s">
        <v>155</v>
      </c>
      <c r="C61" s="42" t="s">
        <v>158</v>
      </c>
      <c r="D61" s="43" t="n">
        <v>1074</v>
      </c>
      <c r="E61" s="43" t="n">
        <v>3</v>
      </c>
      <c r="F61" s="43" t="n">
        <v>4</v>
      </c>
      <c r="G61" s="43"/>
      <c r="H61" s="43"/>
      <c r="I61" s="43"/>
      <c r="J61" s="43"/>
      <c r="K61" s="44" t="n">
        <f aca="false">D61*E61*F61</f>
        <v>12888</v>
      </c>
      <c r="L61" s="44" t="n">
        <f aca="false">2*D61*E61+2*E61*F61+2*D61*F61</f>
        <v>15060</v>
      </c>
      <c r="M61" s="45" t="n">
        <f aca="false">L61/K61</f>
        <v>1.16852886405959</v>
      </c>
      <c r="N61" s="0"/>
      <c r="O61" s="39" t="n">
        <v>1</v>
      </c>
      <c r="P61" s="40" t="n">
        <f aca="false">O61*K61</f>
        <v>12888</v>
      </c>
      <c r="Q61" s="40" t="n">
        <f aca="false">10^(0.76*LOG(P61)-0.352)</f>
        <v>591.208951145126</v>
      </c>
    </row>
    <row r="62" customFormat="false" ht="16.5" hidden="false" customHeight="false" outlineLevel="0" collapsed="false">
      <c r="A62" s="50" t="s">
        <v>124</v>
      </c>
      <c r="D62" s="51"/>
      <c r="E62" s="51"/>
      <c r="F62" s="51"/>
      <c r="G62" s="51"/>
      <c r="H62" s="51"/>
      <c r="I62" s="51"/>
      <c r="J62" s="51"/>
    </row>
    <row r="63" customFormat="false" ht="13.5" hidden="false" customHeight="false" outlineLevel="0" collapsed="false">
      <c r="A63" s="52" t="s">
        <v>125</v>
      </c>
      <c r="B63" s="53"/>
      <c r="C63" s="53"/>
      <c r="D63" s="43" t="n">
        <v>20</v>
      </c>
      <c r="E63" s="54"/>
      <c r="F63" s="54"/>
      <c r="G63" s="54"/>
      <c r="H63" s="54"/>
      <c r="I63" s="54"/>
      <c r="J63" s="54"/>
      <c r="K63" s="55" t="n">
        <f aca="false">PI()/12*D63^3</f>
        <v>2094.3951023932</v>
      </c>
      <c r="L63" s="55" t="n">
        <f aca="false">3*PI()/4*D63^2</f>
        <v>942.477796076938</v>
      </c>
      <c r="M63" s="56" t="n">
        <f aca="false">K63/L63</f>
        <v>2.22222222222222</v>
      </c>
      <c r="N63" s="53"/>
      <c r="O63" s="53" t="n">
        <v>1</v>
      </c>
      <c r="P63" s="57" t="n">
        <f aca="false">K63</f>
        <v>2094.3951023932</v>
      </c>
      <c r="Q63" s="57" t="n">
        <f aca="false">0.216*P63^0.939</f>
        <v>283.744720361011</v>
      </c>
    </row>
    <row r="64" customFormat="false" ht="13.5" hidden="false" customHeight="false" outlineLevel="0" collapsed="false">
      <c r="A64" s="52" t="s">
        <v>126</v>
      </c>
      <c r="B64" s="53"/>
      <c r="C64" s="53"/>
      <c r="D64" s="42" t="n">
        <v>20</v>
      </c>
      <c r="E64" s="13"/>
      <c r="F64" s="13"/>
      <c r="G64" s="13"/>
      <c r="H64" s="13"/>
      <c r="I64" s="13"/>
      <c r="J64" s="13"/>
      <c r="K64" s="55" t="n">
        <f aca="false">PI()/12*D64^3</f>
        <v>2094.3951023932</v>
      </c>
      <c r="L64" s="55" t="n">
        <f aca="false">3*PI()/4*D64^2</f>
        <v>942.477796076938</v>
      </c>
      <c r="M64" s="56" t="n">
        <f aca="false">K64/L64</f>
        <v>2.22222222222222</v>
      </c>
      <c r="N64" s="53"/>
      <c r="O64" s="53" t="n">
        <v>1</v>
      </c>
      <c r="P64" s="57" t="n">
        <f aca="false">K64</f>
        <v>2094.3951023932</v>
      </c>
      <c r="Q64" s="57" t="n">
        <f aca="false">0.216*P64^0.939</f>
        <v>283.744720361011</v>
      </c>
    </row>
  </sheetData>
  <mergeCells count="7">
    <mergeCell ref="C1:G1"/>
    <mergeCell ref="H1:J1"/>
    <mergeCell ref="C2:G2"/>
    <mergeCell ref="H2:J2"/>
    <mergeCell ref="O2:Q2"/>
    <mergeCell ref="D3:J3"/>
    <mergeCell ref="K3:M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3.5"/>
  <cols>
    <col collapsed="false" hidden="false" max="1" min="1" style="0" width="67.0121457489879"/>
    <col collapsed="false" hidden="false" max="1025" min="2" style="0" width="9.68421052631579"/>
  </cols>
  <sheetData>
    <row r="1" customFormat="false" ht="40.5" hidden="false" customHeight="false" outlineLevel="0" collapsed="false">
      <c r="A1" s="58" t="s">
        <v>162</v>
      </c>
    </row>
    <row r="2" customFormat="false" ht="40.5" hidden="false" customHeight="false" outlineLevel="0" collapsed="false">
      <c r="A2" s="58" t="s">
        <v>163</v>
      </c>
    </row>
    <row r="4" customFormat="false" ht="13.5" hidden="false" customHeight="false" outlineLevel="0" collapsed="false">
      <c r="A4" s="59" t="s">
        <v>164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9.85425101214575"/>
    <col collapsed="false" hidden="false" max="2" min="2" style="0" width="17.7408906882591"/>
    <col collapsed="false" hidden="false" max="3" min="3" style="0" width="9.85425101214575"/>
    <col collapsed="false" hidden="false" max="4" min="4" style="0" width="15.6842105263158"/>
    <col collapsed="false" hidden="false" max="5" min="5" style="0" width="21.9392712550607"/>
    <col collapsed="false" hidden="false" max="6" min="6" style="0" width="9.85425101214575"/>
    <col collapsed="false" hidden="false" max="7" min="7" style="0" width="31.4493927125506"/>
    <col collapsed="false" hidden="false" max="1025" min="8" style="0" width="9.85425101214575"/>
  </cols>
  <sheetData>
    <row r="1" customFormat="false" ht="13.8" hidden="false" customHeight="false" outlineLevel="0" collapsed="false">
      <c r="A1" s="60" t="s">
        <v>21</v>
      </c>
      <c r="B1" s="60" t="s">
        <v>165</v>
      </c>
      <c r="C1" s="60" t="s">
        <v>166</v>
      </c>
      <c r="D1" s="60" t="s">
        <v>167</v>
      </c>
      <c r="E1" s="60" t="s">
        <v>168</v>
      </c>
      <c r="F1" s="60" t="s">
        <v>169</v>
      </c>
      <c r="G1" s="60" t="s">
        <v>170</v>
      </c>
    </row>
    <row r="2" customFormat="false" ht="13.8" hidden="false" customHeight="false" outlineLevel="0" collapsed="false">
      <c r="A2" s="61" t="n">
        <v>1</v>
      </c>
      <c r="B2" s="61" t="n">
        <v>2000</v>
      </c>
      <c r="C2" s="61" t="s">
        <v>171</v>
      </c>
      <c r="D2" s="61" t="s">
        <v>172</v>
      </c>
      <c r="E2" s="61" t="s">
        <v>173</v>
      </c>
      <c r="F2" s="61" t="s">
        <v>174</v>
      </c>
      <c r="G2" s="61" t="s">
        <v>175</v>
      </c>
    </row>
    <row r="3" customFormat="false" ht="13.8" hidden="false" customHeight="false" outlineLevel="0" collapsed="false">
      <c r="A3" s="61" t="n">
        <v>2</v>
      </c>
      <c r="B3" s="61"/>
      <c r="C3" s="61" t="s">
        <v>176</v>
      </c>
      <c r="D3" s="61" t="s">
        <v>177</v>
      </c>
      <c r="E3" s="61" t="s">
        <v>178</v>
      </c>
      <c r="F3" s="61"/>
      <c r="G3" s="61" t="s">
        <v>179</v>
      </c>
    </row>
    <row r="4" customFormat="false" ht="13.8" hidden="false" customHeight="false" outlineLevel="0" collapsed="false">
      <c r="A4" s="61" t="n">
        <v>3</v>
      </c>
      <c r="B4" s="61"/>
      <c r="C4" s="61" t="s">
        <v>176</v>
      </c>
      <c r="D4" s="61" t="s">
        <v>180</v>
      </c>
      <c r="E4" s="61" t="s">
        <v>181</v>
      </c>
      <c r="F4" s="61"/>
      <c r="G4" s="61" t="s">
        <v>182</v>
      </c>
    </row>
    <row r="5" customFormat="false" ht="13.8" hidden="false" customHeight="false" outlineLevel="0" collapsed="false">
      <c r="A5" s="61" t="n">
        <v>4</v>
      </c>
      <c r="B5" s="61"/>
      <c r="C5" s="61"/>
      <c r="D5" s="61"/>
      <c r="E5" s="61"/>
      <c r="F5" s="61"/>
      <c r="G5" s="61" t="s">
        <v>183</v>
      </c>
    </row>
    <row r="6" customFormat="false" ht="13.8" hidden="false" customHeight="false" outlineLevel="0" collapsed="false">
      <c r="A6" s="61" t="n">
        <v>5</v>
      </c>
      <c r="B6" s="61" t="n">
        <v>200</v>
      </c>
      <c r="C6" s="61" t="s">
        <v>184</v>
      </c>
      <c r="D6" s="61" t="s">
        <v>185</v>
      </c>
      <c r="E6" s="61" t="s">
        <v>186</v>
      </c>
      <c r="F6" s="61" t="s">
        <v>187</v>
      </c>
      <c r="G6" s="61"/>
    </row>
    <row r="7" customFormat="false" ht="13.8" hidden="false" customHeight="false" outlineLevel="0" collapsed="false">
      <c r="A7" s="61" t="n">
        <v>6</v>
      </c>
      <c r="B7" s="61" t="n">
        <v>200</v>
      </c>
      <c r="C7" s="61" t="s">
        <v>188</v>
      </c>
      <c r="D7" s="61" t="s">
        <v>189</v>
      </c>
      <c r="E7" s="61" t="s">
        <v>190</v>
      </c>
      <c r="F7" s="61" t="s">
        <v>187</v>
      </c>
      <c r="G7" s="61"/>
    </row>
    <row r="8" customFormat="false" ht="13.8" hidden="false" customHeight="false" outlineLevel="0" collapsed="false">
      <c r="A8" s="61" t="n">
        <v>7</v>
      </c>
      <c r="B8" s="61" t="n">
        <v>2000</v>
      </c>
      <c r="C8" s="61" t="s">
        <v>191</v>
      </c>
      <c r="D8" s="61" t="s">
        <v>192</v>
      </c>
      <c r="E8" s="61" t="s">
        <v>193</v>
      </c>
      <c r="F8" s="61" t="s">
        <v>187</v>
      </c>
      <c r="G8" s="61" t="s">
        <v>194</v>
      </c>
    </row>
    <row r="9" customFormat="false" ht="13.8" hidden="false" customHeight="false" outlineLevel="0" collapsed="false">
      <c r="A9" s="62" t="n">
        <v>8</v>
      </c>
      <c r="B9" s="62" t="n">
        <v>20</v>
      </c>
      <c r="C9" s="62" t="s">
        <v>195</v>
      </c>
      <c r="D9" s="62" t="s">
        <v>196</v>
      </c>
      <c r="E9" s="62" t="s">
        <v>197</v>
      </c>
      <c r="F9" s="62" t="s">
        <v>198</v>
      </c>
      <c r="G9" s="62"/>
    </row>
    <row r="10" customFormat="false" ht="13.8" hidden="false" customHeight="false" outlineLevel="0" collapsed="false">
      <c r="A10" s="62" t="n">
        <v>9</v>
      </c>
      <c r="B10" s="62" t="n">
        <v>200</v>
      </c>
      <c r="C10" s="62" t="s">
        <v>199</v>
      </c>
      <c r="D10" s="62" t="s">
        <v>200</v>
      </c>
      <c r="E10" s="62" t="s">
        <v>201</v>
      </c>
      <c r="F10" s="62" t="s">
        <v>198</v>
      </c>
      <c r="G10" s="62"/>
    </row>
    <row r="11" customFormat="false" ht="13.8" hidden="false" customHeight="false" outlineLevel="0" collapsed="false">
      <c r="A11" s="62" t="n">
        <v>10</v>
      </c>
      <c r="B11" s="62" t="n">
        <v>200</v>
      </c>
      <c r="C11" s="62" t="s">
        <v>202</v>
      </c>
      <c r="D11" s="62" t="s">
        <v>203</v>
      </c>
      <c r="E11" s="62" t="s">
        <v>204</v>
      </c>
      <c r="F11" s="62" t="s">
        <v>198</v>
      </c>
      <c r="G11" s="62"/>
    </row>
    <row r="12" customFormat="false" ht="13.8" hidden="false" customHeight="false" outlineLevel="0" collapsed="false">
      <c r="A12" s="62" t="n">
        <v>11</v>
      </c>
      <c r="B12" s="62" t="n">
        <v>2000</v>
      </c>
      <c r="C12" s="62" t="s">
        <v>205</v>
      </c>
      <c r="D12" s="62" t="s">
        <v>206</v>
      </c>
      <c r="E12" s="62" t="s">
        <v>207</v>
      </c>
      <c r="F12" s="62" t="s">
        <v>198</v>
      </c>
      <c r="G12" s="62" t="s">
        <v>208</v>
      </c>
    </row>
    <row r="13" customFormat="false" ht="13.8" hidden="false" customHeight="false" outlineLevel="0" collapsed="false">
      <c r="A13" s="62" t="n">
        <v>12</v>
      </c>
      <c r="B13" s="62" t="s">
        <v>209</v>
      </c>
      <c r="C13" s="62"/>
      <c r="D13" s="62"/>
      <c r="E13" s="62"/>
      <c r="F13" s="62" t="s">
        <v>198</v>
      </c>
      <c r="G13" s="62" t="s">
        <v>209</v>
      </c>
    </row>
    <row r="14" customFormat="false" ht="13.8" hidden="false" customHeight="false" outlineLevel="0" collapsed="false">
      <c r="A14" s="62" t="n">
        <v>13</v>
      </c>
      <c r="B14" s="62" t="s">
        <v>209</v>
      </c>
      <c r="C14" s="62"/>
      <c r="D14" s="62"/>
      <c r="E14" s="62"/>
      <c r="F14" s="62" t="s">
        <v>198</v>
      </c>
      <c r="G14" s="62" t="s">
        <v>209</v>
      </c>
    </row>
    <row r="15" customFormat="false" ht="13.8" hidden="false" customHeight="false" outlineLevel="0" collapsed="false">
      <c r="A15" s="62" t="n">
        <v>14</v>
      </c>
      <c r="B15" s="62" t="s">
        <v>209</v>
      </c>
      <c r="C15" s="62" t="s">
        <v>210</v>
      </c>
      <c r="D15" s="62" t="s">
        <v>211</v>
      </c>
      <c r="E15" s="62" t="s">
        <v>212</v>
      </c>
      <c r="F15" s="62" t="s">
        <v>198</v>
      </c>
      <c r="G15" s="62" t="s">
        <v>209</v>
      </c>
    </row>
    <row r="16" customFormat="false" ht="13.8" hidden="false" customHeight="false" outlineLevel="0" collapsed="false">
      <c r="A16" s="62" t="n">
        <v>15</v>
      </c>
      <c r="B16" s="62" t="s">
        <v>209</v>
      </c>
      <c r="C16" s="62" t="s">
        <v>213</v>
      </c>
      <c r="D16" s="62" t="s">
        <v>214</v>
      </c>
      <c r="E16" s="62" t="s">
        <v>215</v>
      </c>
      <c r="F16" s="62" t="s">
        <v>198</v>
      </c>
      <c r="G16" s="62" t="s">
        <v>209</v>
      </c>
    </row>
    <row r="17" customFormat="false" ht="13.8" hidden="false" customHeight="false" outlineLevel="0" collapsed="false">
      <c r="A17" s="62" t="n">
        <v>16</v>
      </c>
      <c r="B17" s="62" t="n">
        <v>2000</v>
      </c>
      <c r="C17" s="62" t="s">
        <v>216</v>
      </c>
      <c r="D17" s="62" t="s">
        <v>217</v>
      </c>
      <c r="E17" s="62" t="s">
        <v>218</v>
      </c>
      <c r="F17" s="62" t="s">
        <v>198</v>
      </c>
      <c r="G17" s="62" t="s">
        <v>219</v>
      </c>
    </row>
    <row r="18" customFormat="false" ht="13.8" hidden="false" customHeight="false" outlineLevel="0" collapsed="false">
      <c r="A18" s="62" t="n">
        <v>17</v>
      </c>
      <c r="B18" s="62" t="s">
        <v>209</v>
      </c>
      <c r="C18" s="62" t="s">
        <v>220</v>
      </c>
      <c r="D18" s="62" t="s">
        <v>221</v>
      </c>
      <c r="E18" s="62" t="s">
        <v>222</v>
      </c>
      <c r="F18" s="62" t="s">
        <v>198</v>
      </c>
      <c r="G18" s="62" t="s">
        <v>223</v>
      </c>
    </row>
    <row r="19" customFormat="false" ht="13.8" hidden="false" customHeight="false" outlineLevel="0" collapsed="false">
      <c r="A19" s="61" t="n">
        <v>18</v>
      </c>
      <c r="B19" s="61" t="n">
        <v>200</v>
      </c>
      <c r="C19" s="61" t="s">
        <v>224</v>
      </c>
      <c r="D19" s="61" t="s">
        <v>225</v>
      </c>
      <c r="E19" s="61" t="s">
        <v>226</v>
      </c>
      <c r="F19" s="61" t="s">
        <v>227</v>
      </c>
      <c r="G19" s="61"/>
    </row>
    <row r="20" customFormat="false" ht="13.8" hidden="false" customHeight="false" outlineLevel="0" collapsed="false">
      <c r="A20" s="61" t="n">
        <v>19</v>
      </c>
      <c r="B20" s="61" t="n">
        <v>200</v>
      </c>
      <c r="C20" s="61" t="s">
        <v>228</v>
      </c>
      <c r="D20" s="61" t="s">
        <v>229</v>
      </c>
      <c r="E20" s="61" t="s">
        <v>230</v>
      </c>
      <c r="F20" s="61" t="s">
        <v>227</v>
      </c>
      <c r="G20" s="61"/>
    </row>
    <row r="21" customFormat="false" ht="13.8" hidden="false" customHeight="false" outlineLevel="0" collapsed="false">
      <c r="A21" s="61" t="n">
        <v>20</v>
      </c>
      <c r="B21" s="61" t="n">
        <v>2000</v>
      </c>
      <c r="C21" s="61" t="s">
        <v>231</v>
      </c>
      <c r="D21" s="61" t="s">
        <v>232</v>
      </c>
      <c r="E21" s="61" t="s">
        <v>233</v>
      </c>
      <c r="F21" s="61" t="s">
        <v>227</v>
      </c>
      <c r="G21" s="61"/>
    </row>
    <row r="22" customFormat="false" ht="13.8" hidden="false" customHeight="false" outlineLevel="0" collapsed="false">
      <c r="A22" s="62" t="n">
        <v>21</v>
      </c>
      <c r="B22" s="62" t="s">
        <v>234</v>
      </c>
      <c r="C22" s="62" t="s">
        <v>235</v>
      </c>
      <c r="D22" s="62" t="s">
        <v>236</v>
      </c>
      <c r="E22" s="62" t="s">
        <v>237</v>
      </c>
      <c r="F22" s="62"/>
      <c r="G22" s="62" t="s">
        <v>238</v>
      </c>
    </row>
    <row r="23" customFormat="false" ht="13.8" hidden="false" customHeight="false" outlineLevel="0" collapsed="false">
      <c r="A23" s="62" t="n">
        <v>22</v>
      </c>
      <c r="B23" s="62" t="s">
        <v>239</v>
      </c>
      <c r="C23" s="62" t="s">
        <v>240</v>
      </c>
      <c r="D23" s="62" t="s">
        <v>241</v>
      </c>
      <c r="E23" s="62" t="s">
        <v>242</v>
      </c>
      <c r="F23" s="62" t="s">
        <v>243</v>
      </c>
      <c r="G23" s="62"/>
    </row>
    <row r="24" customFormat="false" ht="13.8" hidden="false" customHeight="false" outlineLevel="0" collapsed="false">
      <c r="A24" s="62" t="n">
        <v>23</v>
      </c>
      <c r="B24" s="62" t="s">
        <v>244</v>
      </c>
      <c r="C24" s="62" t="s">
        <v>245</v>
      </c>
      <c r="D24" s="62" t="s">
        <v>246</v>
      </c>
      <c r="E24" s="62" t="s">
        <v>247</v>
      </c>
      <c r="F24" s="62" t="s">
        <v>243</v>
      </c>
      <c r="G24" s="62"/>
    </row>
    <row r="25" customFormat="false" ht="13.8" hidden="false" customHeight="false" outlineLevel="0" collapsed="false">
      <c r="A25" s="62" t="n">
        <v>24</v>
      </c>
      <c r="B25" s="62" t="s">
        <v>248</v>
      </c>
      <c r="C25" s="62" t="s">
        <v>249</v>
      </c>
      <c r="D25" s="62" t="s">
        <v>250</v>
      </c>
      <c r="E25" s="62" t="s">
        <v>251</v>
      </c>
      <c r="F25" s="62" t="s">
        <v>243</v>
      </c>
      <c r="G25" s="62"/>
    </row>
    <row r="26" customFormat="false" ht="13.8" hidden="false" customHeight="false" outlineLevel="0" collapsed="false">
      <c r="A26" s="62" t="n">
        <v>25</v>
      </c>
      <c r="B26" s="62" t="s">
        <v>248</v>
      </c>
      <c r="C26" s="62" t="s">
        <v>252</v>
      </c>
      <c r="D26" s="62" t="s">
        <v>253</v>
      </c>
      <c r="E26" s="62" t="s">
        <v>254</v>
      </c>
      <c r="F26" s="62" t="s">
        <v>243</v>
      </c>
      <c r="G26" s="62"/>
    </row>
    <row r="27" customFormat="false" ht="13.8" hidden="false" customHeight="false" outlineLevel="0" collapsed="false">
      <c r="A27" s="62" t="n">
        <v>26</v>
      </c>
      <c r="B27" s="62" t="s">
        <v>248</v>
      </c>
      <c r="C27" s="62" t="s">
        <v>255</v>
      </c>
      <c r="D27" s="62" t="s">
        <v>256</v>
      </c>
      <c r="E27" s="62" t="s">
        <v>257</v>
      </c>
      <c r="F27" s="62" t="s">
        <v>243</v>
      </c>
      <c r="G27" s="62"/>
    </row>
    <row r="28" customFormat="false" ht="13.8" hidden="false" customHeight="false" outlineLevel="0" collapsed="false">
      <c r="A28" s="62" t="n">
        <v>27</v>
      </c>
      <c r="B28" s="62" t="s">
        <v>248</v>
      </c>
      <c r="C28" s="62" t="s">
        <v>258</v>
      </c>
      <c r="D28" s="62" t="s">
        <v>259</v>
      </c>
      <c r="E28" s="62" t="s">
        <v>260</v>
      </c>
      <c r="F28" s="62" t="s">
        <v>243</v>
      </c>
      <c r="G28" s="62"/>
    </row>
    <row r="29" customFormat="false" ht="13.8" hidden="false" customHeight="false" outlineLevel="0" collapsed="false">
      <c r="A29" s="62" t="n">
        <v>28</v>
      </c>
      <c r="B29" s="62" t="s">
        <v>248</v>
      </c>
      <c r="C29" s="62" t="s">
        <v>261</v>
      </c>
      <c r="D29" s="62" t="s">
        <v>262</v>
      </c>
      <c r="E29" s="62" t="s">
        <v>263</v>
      </c>
      <c r="F29" s="62" t="s">
        <v>243</v>
      </c>
      <c r="G29" s="62"/>
    </row>
    <row r="30" customFormat="false" ht="13.8" hidden="false" customHeight="false" outlineLevel="0" collapsed="false">
      <c r="A30" s="62" t="n">
        <v>29</v>
      </c>
      <c r="B30" s="62" t="s">
        <v>248</v>
      </c>
      <c r="C30" s="62" t="s">
        <v>264</v>
      </c>
      <c r="D30" s="62" t="s">
        <v>265</v>
      </c>
      <c r="E30" s="62" t="s">
        <v>266</v>
      </c>
      <c r="F30" s="62" t="s">
        <v>243</v>
      </c>
      <c r="G30" s="62"/>
    </row>
    <row r="31" customFormat="false" ht="13.8" hidden="false" customHeight="false" outlineLevel="0" collapsed="false">
      <c r="A31" s="62" t="n">
        <v>30</v>
      </c>
      <c r="B31" s="62" t="s">
        <v>248</v>
      </c>
      <c r="C31" s="62" t="s">
        <v>249</v>
      </c>
      <c r="D31" s="62" t="s">
        <v>267</v>
      </c>
      <c r="E31" s="62" t="s">
        <v>268</v>
      </c>
      <c r="F31" s="62" t="s">
        <v>243</v>
      </c>
      <c r="G31" s="62"/>
    </row>
    <row r="32" customFormat="false" ht="13.8" hidden="false" customHeight="false" outlineLevel="0" collapsed="false">
      <c r="A32" s="62" t="n">
        <v>31</v>
      </c>
      <c r="B32" s="62" t="s">
        <v>248</v>
      </c>
      <c r="C32" s="62" t="s">
        <v>269</v>
      </c>
      <c r="D32" s="62" t="s">
        <v>270</v>
      </c>
      <c r="E32" s="62" t="s">
        <v>271</v>
      </c>
      <c r="F32" s="62" t="s">
        <v>243</v>
      </c>
      <c r="G32" s="62"/>
    </row>
    <row r="33" customFormat="false" ht="13.8" hidden="false" customHeight="false" outlineLevel="0" collapsed="false">
      <c r="A33" s="62" t="n">
        <v>32</v>
      </c>
      <c r="B33" s="62" t="s">
        <v>248</v>
      </c>
      <c r="C33" s="62" t="s">
        <v>258</v>
      </c>
      <c r="D33" s="62" t="s">
        <v>272</v>
      </c>
      <c r="E33" s="62" t="s">
        <v>273</v>
      </c>
      <c r="F33" s="62" t="s">
        <v>243</v>
      </c>
      <c r="G33" s="62"/>
    </row>
    <row r="34" customFormat="false" ht="13.8" hidden="false" customHeight="false" outlineLevel="0" collapsed="false">
      <c r="A34" s="62" t="n">
        <v>33</v>
      </c>
      <c r="B34" s="62" t="s">
        <v>248</v>
      </c>
      <c r="C34" s="62" t="s">
        <v>274</v>
      </c>
      <c r="D34" s="62" t="s">
        <v>275</v>
      </c>
      <c r="E34" s="62" t="s">
        <v>276</v>
      </c>
      <c r="F34" s="62" t="s">
        <v>243</v>
      </c>
      <c r="G34" s="62"/>
    </row>
    <row r="35" customFormat="false" ht="13.8" hidden="false" customHeight="false" outlineLevel="0" collapsed="false">
      <c r="A35" s="62" t="n">
        <v>34</v>
      </c>
      <c r="B35" s="62" t="s">
        <v>248</v>
      </c>
      <c r="C35" s="62" t="s">
        <v>277</v>
      </c>
      <c r="D35" s="62" t="s">
        <v>278</v>
      </c>
      <c r="E35" s="62" t="s">
        <v>279</v>
      </c>
      <c r="F35" s="62" t="s">
        <v>243</v>
      </c>
      <c r="G35" s="62"/>
    </row>
    <row r="36" customFormat="false" ht="13.8" hidden="false" customHeight="false" outlineLevel="0" collapsed="false">
      <c r="A36" s="62" t="n">
        <v>35</v>
      </c>
      <c r="B36" s="62" t="s">
        <v>248</v>
      </c>
      <c r="C36" s="62" t="s">
        <v>280</v>
      </c>
      <c r="D36" s="62" t="s">
        <v>281</v>
      </c>
      <c r="E36" s="62" t="s">
        <v>282</v>
      </c>
      <c r="F36" s="62" t="s">
        <v>243</v>
      </c>
      <c r="G36" s="62"/>
    </row>
    <row r="37" customFormat="false" ht="13.8" hidden="false" customHeight="false" outlineLevel="0" collapsed="false">
      <c r="A37" s="62" t="n">
        <v>36</v>
      </c>
      <c r="B37" s="62" t="s">
        <v>248</v>
      </c>
      <c r="C37" s="62" t="s">
        <v>283</v>
      </c>
      <c r="D37" s="62" t="s">
        <v>250</v>
      </c>
      <c r="E37" s="62" t="s">
        <v>284</v>
      </c>
      <c r="F37" s="62" t="s">
        <v>243</v>
      </c>
      <c r="G37" s="62"/>
    </row>
    <row r="38" customFormat="false" ht="13.8" hidden="false" customHeight="false" outlineLevel="0" collapsed="false">
      <c r="A38" s="62" t="n">
        <v>37</v>
      </c>
      <c r="B38" s="62" t="s">
        <v>248</v>
      </c>
      <c r="C38" s="62" t="s">
        <v>285</v>
      </c>
      <c r="D38" s="62" t="s">
        <v>286</v>
      </c>
      <c r="E38" s="62" t="s">
        <v>287</v>
      </c>
      <c r="F38" s="62" t="s">
        <v>243</v>
      </c>
      <c r="G38" s="62"/>
    </row>
    <row r="39" customFormat="false" ht="13.8" hidden="false" customHeight="false" outlineLevel="0" collapsed="false">
      <c r="A39" s="62" t="n">
        <v>38</v>
      </c>
      <c r="B39" s="62" t="s">
        <v>239</v>
      </c>
      <c r="C39" s="62" t="s">
        <v>288</v>
      </c>
      <c r="D39" s="62" t="s">
        <v>272</v>
      </c>
      <c r="E39" s="62" t="s">
        <v>289</v>
      </c>
      <c r="F39" s="62" t="s">
        <v>243</v>
      </c>
      <c r="G39" s="62"/>
    </row>
    <row r="40" customFormat="false" ht="13.8" hidden="false" customHeight="false" outlineLevel="0" collapsed="false">
      <c r="A40" s="62" t="n">
        <v>39</v>
      </c>
      <c r="B40" s="62" t="s">
        <v>248</v>
      </c>
      <c r="C40" s="62" t="s">
        <v>290</v>
      </c>
      <c r="D40" s="62" t="s">
        <v>291</v>
      </c>
      <c r="E40" s="62" t="s">
        <v>292</v>
      </c>
      <c r="F40" s="62" t="s">
        <v>243</v>
      </c>
      <c r="G40" s="62"/>
    </row>
    <row r="41" customFormat="false" ht="13.8" hidden="false" customHeight="false" outlineLevel="0" collapsed="false">
      <c r="A41" s="62" t="n">
        <v>40</v>
      </c>
      <c r="B41" s="62" t="s">
        <v>248</v>
      </c>
      <c r="C41" s="62" t="s">
        <v>293</v>
      </c>
      <c r="D41" s="62" t="s">
        <v>294</v>
      </c>
      <c r="E41" s="62" t="s">
        <v>295</v>
      </c>
      <c r="F41" s="62" t="s">
        <v>243</v>
      </c>
      <c r="G41" s="62"/>
    </row>
    <row r="42" customFormat="false" ht="13.8" hidden="false" customHeight="false" outlineLevel="0" collapsed="false">
      <c r="A42" s="62" t="n">
        <v>41</v>
      </c>
      <c r="B42" s="62" t="s">
        <v>248</v>
      </c>
      <c r="C42" s="62" t="s">
        <v>296</v>
      </c>
      <c r="D42" s="62" t="s">
        <v>297</v>
      </c>
      <c r="E42" s="62" t="s">
        <v>298</v>
      </c>
      <c r="F42" s="62" t="s">
        <v>243</v>
      </c>
      <c r="G42" s="62"/>
    </row>
    <row r="43" customFormat="false" ht="13.8" hidden="false" customHeight="false" outlineLevel="0" collapsed="false">
      <c r="A43" s="62" t="n">
        <v>42</v>
      </c>
      <c r="B43" s="62" t="s">
        <v>248</v>
      </c>
      <c r="C43" s="62" t="s">
        <v>299</v>
      </c>
      <c r="D43" s="62" t="s">
        <v>300</v>
      </c>
      <c r="E43" s="62" t="s">
        <v>301</v>
      </c>
      <c r="F43" s="62" t="s">
        <v>243</v>
      </c>
      <c r="G43" s="62"/>
    </row>
    <row r="44" customFormat="false" ht="13.8" hidden="false" customHeight="false" outlineLevel="0" collapsed="false">
      <c r="A44" s="62" t="n">
        <v>43</v>
      </c>
      <c r="B44" s="62" t="s">
        <v>248</v>
      </c>
      <c r="C44" s="62" t="s">
        <v>302</v>
      </c>
      <c r="D44" s="62" t="s">
        <v>303</v>
      </c>
      <c r="E44" s="62" t="s">
        <v>304</v>
      </c>
      <c r="F44" s="62" t="s">
        <v>243</v>
      </c>
      <c r="G44" s="62"/>
    </row>
    <row r="45" customFormat="false" ht="13.8" hidden="false" customHeight="false" outlineLevel="0" collapsed="false">
      <c r="A45" s="62" t="n">
        <v>44</v>
      </c>
      <c r="B45" s="62" t="s">
        <v>248</v>
      </c>
      <c r="C45" s="62" t="s">
        <v>305</v>
      </c>
      <c r="D45" s="62" t="s">
        <v>306</v>
      </c>
      <c r="E45" s="62" t="s">
        <v>307</v>
      </c>
      <c r="F45" s="62" t="s">
        <v>243</v>
      </c>
      <c r="G45" s="62"/>
    </row>
    <row r="46" customFormat="false" ht="13.8" hidden="false" customHeight="false" outlineLevel="0" collapsed="false">
      <c r="A46" s="62" t="n">
        <v>45</v>
      </c>
      <c r="B46" s="62" t="s">
        <v>248</v>
      </c>
      <c r="C46" s="62" t="s">
        <v>308</v>
      </c>
      <c r="D46" s="62" t="s">
        <v>309</v>
      </c>
      <c r="E46" s="62" t="s">
        <v>310</v>
      </c>
      <c r="F46" s="62" t="s">
        <v>243</v>
      </c>
      <c r="G46" s="62"/>
    </row>
    <row r="47" customFormat="false" ht="13.8" hidden="false" customHeight="false" outlineLevel="0" collapsed="false">
      <c r="A47" s="62" t="n">
        <v>46</v>
      </c>
      <c r="B47" s="62" t="s">
        <v>248</v>
      </c>
      <c r="C47" s="62" t="s">
        <v>311</v>
      </c>
      <c r="D47" s="62" t="s">
        <v>312</v>
      </c>
      <c r="E47" s="62" t="s">
        <v>313</v>
      </c>
      <c r="F47" s="62" t="s">
        <v>243</v>
      </c>
      <c r="G47" s="62"/>
    </row>
    <row r="48" customFormat="false" ht="13.8" hidden="false" customHeight="false" outlineLevel="0" collapsed="false">
      <c r="A48" s="62" t="n">
        <v>47</v>
      </c>
      <c r="B48" s="62" t="s">
        <v>248</v>
      </c>
      <c r="C48" s="62" t="s">
        <v>311</v>
      </c>
      <c r="D48" s="62" t="s">
        <v>314</v>
      </c>
      <c r="E48" s="62" t="s">
        <v>315</v>
      </c>
      <c r="F48" s="62" t="s">
        <v>243</v>
      </c>
      <c r="G48" s="62"/>
    </row>
    <row r="49" customFormat="false" ht="13.8" hidden="false" customHeight="false" outlineLevel="0" collapsed="false">
      <c r="A49" s="62" t="n">
        <v>48</v>
      </c>
      <c r="B49" s="62" t="s">
        <v>248</v>
      </c>
      <c r="C49" s="62" t="s">
        <v>316</v>
      </c>
      <c r="D49" s="62" t="s">
        <v>317</v>
      </c>
      <c r="E49" s="62" t="s">
        <v>318</v>
      </c>
      <c r="F49" s="62" t="s">
        <v>243</v>
      </c>
      <c r="G49" s="62"/>
    </row>
    <row r="50" customFormat="false" ht="13.8" hidden="false" customHeight="false" outlineLevel="0" collapsed="false">
      <c r="A50" s="62" t="n">
        <v>49</v>
      </c>
      <c r="B50" s="62" t="s">
        <v>248</v>
      </c>
      <c r="C50" s="62" t="s">
        <v>319</v>
      </c>
      <c r="D50" s="62" t="s">
        <v>320</v>
      </c>
      <c r="E50" s="62" t="s">
        <v>321</v>
      </c>
      <c r="F50" s="62" t="s">
        <v>243</v>
      </c>
      <c r="G50" s="62"/>
    </row>
    <row r="51" customFormat="false" ht="13.8" hidden="false" customHeight="false" outlineLevel="0" collapsed="false">
      <c r="A51" s="62" t="n">
        <v>50</v>
      </c>
      <c r="B51" s="62" t="s">
        <v>248</v>
      </c>
      <c r="C51" s="62" t="s">
        <v>322</v>
      </c>
      <c r="D51" s="62" t="s">
        <v>323</v>
      </c>
      <c r="E51" s="62" t="s">
        <v>324</v>
      </c>
      <c r="F51" s="62" t="s">
        <v>243</v>
      </c>
      <c r="G51" s="62"/>
    </row>
    <row r="52" customFormat="false" ht="13.8" hidden="false" customHeight="false" outlineLevel="0" collapsed="false">
      <c r="A52" s="62" t="n">
        <v>51</v>
      </c>
      <c r="B52" s="62" t="s">
        <v>248</v>
      </c>
      <c r="C52" s="62" t="s">
        <v>325</v>
      </c>
      <c r="D52" s="62" t="s">
        <v>326</v>
      </c>
      <c r="E52" s="62" t="s">
        <v>327</v>
      </c>
      <c r="F52" s="62" t="s">
        <v>243</v>
      </c>
      <c r="G52" s="62"/>
    </row>
    <row r="53" customFormat="false" ht="13.8" hidden="false" customHeight="false" outlineLevel="0" collapsed="false">
      <c r="A53" s="62" t="n">
        <v>52</v>
      </c>
      <c r="B53" s="62" t="s">
        <v>248</v>
      </c>
      <c r="C53" s="62" t="s">
        <v>328</v>
      </c>
      <c r="D53" s="62" t="s">
        <v>329</v>
      </c>
      <c r="E53" s="62" t="s">
        <v>330</v>
      </c>
      <c r="F53" s="62" t="s">
        <v>243</v>
      </c>
      <c r="G53" s="62"/>
    </row>
    <row r="54" customFormat="false" ht="13.8" hidden="false" customHeight="false" outlineLevel="0" collapsed="false">
      <c r="A54" s="62" t="n">
        <v>53</v>
      </c>
      <c r="B54" s="62" t="s">
        <v>248</v>
      </c>
      <c r="C54" s="62" t="s">
        <v>331</v>
      </c>
      <c r="D54" s="62" t="s">
        <v>332</v>
      </c>
      <c r="E54" s="62" t="s">
        <v>333</v>
      </c>
      <c r="F54" s="62" t="s">
        <v>243</v>
      </c>
      <c r="G54" s="62"/>
    </row>
    <row r="55" customFormat="false" ht="13.8" hidden="false" customHeight="false" outlineLevel="0" collapsed="false">
      <c r="A55" s="62" t="n">
        <v>54</v>
      </c>
      <c r="B55" s="62" t="s">
        <v>248</v>
      </c>
      <c r="C55" s="62" t="s">
        <v>334</v>
      </c>
      <c r="D55" s="62" t="s">
        <v>335</v>
      </c>
      <c r="E55" s="62" t="s">
        <v>336</v>
      </c>
      <c r="F55" s="62" t="s">
        <v>243</v>
      </c>
      <c r="G55" s="62"/>
    </row>
    <row r="56" customFormat="false" ht="13.8" hidden="false" customHeight="false" outlineLevel="0" collapsed="false">
      <c r="A56" s="62" t="n">
        <v>55</v>
      </c>
      <c r="B56" s="62" t="s">
        <v>239</v>
      </c>
      <c r="C56" s="62" t="s">
        <v>337</v>
      </c>
      <c r="D56" s="62" t="s">
        <v>335</v>
      </c>
      <c r="E56" s="62" t="s">
        <v>338</v>
      </c>
      <c r="F56" s="62" t="s">
        <v>243</v>
      </c>
      <c r="G56" s="62"/>
    </row>
    <row r="57" customFormat="false" ht="13.8" hidden="false" customHeight="false" outlineLevel="0" collapsed="false">
      <c r="A57" s="62" t="n">
        <v>56</v>
      </c>
      <c r="B57" s="62" t="s">
        <v>248</v>
      </c>
      <c r="C57" s="62" t="s">
        <v>339</v>
      </c>
      <c r="D57" s="62" t="s">
        <v>340</v>
      </c>
      <c r="E57" s="62" t="s">
        <v>341</v>
      </c>
      <c r="F57" s="62" t="s">
        <v>243</v>
      </c>
      <c r="G57" s="62"/>
    </row>
    <row r="58" customFormat="false" ht="13.8" hidden="false" customHeight="false" outlineLevel="0" collapsed="false">
      <c r="A58" s="62" t="n">
        <v>57</v>
      </c>
      <c r="B58" s="62" t="s">
        <v>244</v>
      </c>
      <c r="C58" s="62" t="s">
        <v>342</v>
      </c>
      <c r="D58" s="62" t="s">
        <v>343</v>
      </c>
      <c r="E58" s="62" t="s">
        <v>344</v>
      </c>
      <c r="F58" s="62" t="s">
        <v>243</v>
      </c>
      <c r="G58" s="62"/>
    </row>
    <row r="59" customFormat="false" ht="13.8" hidden="false" customHeight="false" outlineLevel="0" collapsed="false">
      <c r="A59" s="62" t="n">
        <v>58</v>
      </c>
      <c r="B59" s="62" t="s">
        <v>248</v>
      </c>
      <c r="C59" s="62" t="s">
        <v>345</v>
      </c>
      <c r="D59" s="62" t="s">
        <v>346</v>
      </c>
      <c r="E59" s="62" t="s">
        <v>347</v>
      </c>
      <c r="F59" s="62" t="s">
        <v>243</v>
      </c>
      <c r="G59" s="62"/>
    </row>
    <row r="60" customFormat="false" ht="13.8" hidden="false" customHeight="false" outlineLevel="0" collapsed="false">
      <c r="A60" s="62" t="n">
        <v>59</v>
      </c>
      <c r="B60" s="62" t="s">
        <v>248</v>
      </c>
      <c r="C60" s="62" t="s">
        <v>348</v>
      </c>
      <c r="D60" s="62" t="s">
        <v>349</v>
      </c>
      <c r="E60" s="62" t="s">
        <v>350</v>
      </c>
      <c r="F60" s="62" t="s">
        <v>243</v>
      </c>
      <c r="G60" s="62"/>
    </row>
    <row r="61" customFormat="false" ht="13.8" hidden="false" customHeight="false" outlineLevel="0" collapsed="false">
      <c r="A61" s="62" t="n">
        <v>60</v>
      </c>
      <c r="B61" s="62" t="s">
        <v>248</v>
      </c>
      <c r="C61" s="62" t="s">
        <v>351</v>
      </c>
      <c r="D61" s="62" t="s">
        <v>352</v>
      </c>
      <c r="E61" s="62" t="s">
        <v>353</v>
      </c>
      <c r="F61" s="62" t="s">
        <v>243</v>
      </c>
      <c r="G61" s="62"/>
    </row>
    <row r="62" customFormat="false" ht="13.8" hidden="false" customHeight="false" outlineLevel="0" collapsed="false">
      <c r="A62" s="62" t="n">
        <v>61</v>
      </c>
      <c r="B62" s="62" t="s">
        <v>248</v>
      </c>
      <c r="C62" s="62" t="s">
        <v>322</v>
      </c>
      <c r="D62" s="62" t="s">
        <v>354</v>
      </c>
      <c r="E62" s="62" t="s">
        <v>355</v>
      </c>
      <c r="F62" s="62" t="s">
        <v>243</v>
      </c>
      <c r="G62" s="62"/>
    </row>
    <row r="63" customFormat="false" ht="13.8" hidden="false" customHeight="false" outlineLevel="0" collapsed="false">
      <c r="A63" s="62" t="n">
        <v>62</v>
      </c>
      <c r="B63" s="62" t="s">
        <v>248</v>
      </c>
      <c r="C63" s="62" t="s">
        <v>356</v>
      </c>
      <c r="D63" s="62" t="s">
        <v>357</v>
      </c>
      <c r="E63" s="62" t="s">
        <v>358</v>
      </c>
      <c r="F63" s="62" t="s">
        <v>243</v>
      </c>
      <c r="G63" s="62"/>
    </row>
    <row r="64" customFormat="false" ht="13.8" hidden="false" customHeight="false" outlineLevel="0" collapsed="false">
      <c r="A64" s="62" t="n">
        <v>63</v>
      </c>
      <c r="B64" s="62" t="s">
        <v>248</v>
      </c>
      <c r="C64" s="62" t="s">
        <v>359</v>
      </c>
      <c r="D64" s="62" t="s">
        <v>360</v>
      </c>
      <c r="E64" s="62" t="s">
        <v>361</v>
      </c>
      <c r="F64" s="62" t="s">
        <v>243</v>
      </c>
      <c r="G64" s="62"/>
    </row>
    <row r="65" customFormat="false" ht="13.8" hidden="false" customHeight="false" outlineLevel="0" collapsed="false">
      <c r="A65" s="62" t="n">
        <v>64</v>
      </c>
      <c r="B65" s="62" t="s">
        <v>248</v>
      </c>
      <c r="C65" s="62" t="s">
        <v>362</v>
      </c>
      <c r="D65" s="62" t="s">
        <v>363</v>
      </c>
      <c r="E65" s="62" t="s">
        <v>364</v>
      </c>
      <c r="F65" s="62" t="s">
        <v>243</v>
      </c>
      <c r="G65" s="62"/>
    </row>
    <row r="66" customFormat="false" ht="13.8" hidden="false" customHeight="false" outlineLevel="0" collapsed="false">
      <c r="A66" s="62" t="n">
        <v>65</v>
      </c>
      <c r="B66" s="62" t="n">
        <v>200</v>
      </c>
      <c r="C66" s="62" t="s">
        <v>258</v>
      </c>
      <c r="D66" s="62" t="s">
        <v>365</v>
      </c>
      <c r="E66" s="62" t="s">
        <v>366</v>
      </c>
      <c r="F66" s="62" t="s">
        <v>243</v>
      </c>
      <c r="G66" s="62"/>
    </row>
    <row r="67" customFormat="false" ht="13.8" hidden="false" customHeight="false" outlineLevel="0" collapsed="false">
      <c r="A67" s="62" t="n">
        <v>66</v>
      </c>
      <c r="B67" s="62" t="n">
        <v>200</v>
      </c>
      <c r="C67" s="62" t="s">
        <v>367</v>
      </c>
      <c r="D67" s="62" t="s">
        <v>368</v>
      </c>
      <c r="E67" s="62" t="s">
        <v>369</v>
      </c>
      <c r="F67" s="62" t="s">
        <v>243</v>
      </c>
      <c r="G67" s="62"/>
    </row>
    <row r="68" customFormat="false" ht="13.8" hidden="false" customHeight="false" outlineLevel="0" collapsed="false">
      <c r="A68" s="62" t="n">
        <v>67</v>
      </c>
      <c r="B68" s="62" t="n">
        <v>2000</v>
      </c>
      <c r="C68" s="62" t="s">
        <v>269</v>
      </c>
      <c r="D68" s="62" t="s">
        <v>370</v>
      </c>
      <c r="E68" s="62" t="s">
        <v>371</v>
      </c>
      <c r="F68" s="62" t="s">
        <v>243</v>
      </c>
      <c r="G68" s="62"/>
    </row>
    <row r="69" customFormat="false" ht="13.8" hidden="false" customHeight="false" outlineLevel="0" collapsed="false">
      <c r="A69" s="61" t="n">
        <v>68</v>
      </c>
      <c r="B69" s="61" t="n">
        <v>20</v>
      </c>
      <c r="C69" s="61" t="s">
        <v>372</v>
      </c>
      <c r="D69" s="61" t="s">
        <v>373</v>
      </c>
      <c r="E69" s="61" t="s">
        <v>374</v>
      </c>
      <c r="F69" s="61" t="s">
        <v>375</v>
      </c>
      <c r="G69" s="61"/>
    </row>
    <row r="70" customFormat="false" ht="13.8" hidden="false" customHeight="false" outlineLevel="0" collapsed="false">
      <c r="A70" s="61" t="n">
        <v>69</v>
      </c>
      <c r="B70" s="61" t="n">
        <v>200</v>
      </c>
      <c r="C70" s="61" t="s">
        <v>376</v>
      </c>
      <c r="D70" s="61" t="s">
        <v>377</v>
      </c>
      <c r="E70" s="61" t="s">
        <v>378</v>
      </c>
      <c r="F70" s="61" t="s">
        <v>375</v>
      </c>
      <c r="G70" s="61"/>
    </row>
    <row r="71" customFormat="false" ht="13.8" hidden="false" customHeight="false" outlineLevel="0" collapsed="false">
      <c r="A71" s="61" t="n">
        <v>70</v>
      </c>
      <c r="B71" s="61" t="n">
        <v>200</v>
      </c>
      <c r="C71" s="61" t="s">
        <v>379</v>
      </c>
      <c r="D71" s="61" t="s">
        <v>380</v>
      </c>
      <c r="E71" s="61" t="s">
        <v>381</v>
      </c>
      <c r="F71" s="61" t="s">
        <v>375</v>
      </c>
      <c r="G71" s="61"/>
    </row>
    <row r="72" customFormat="false" ht="13.8" hidden="false" customHeight="false" outlineLevel="0" collapsed="false">
      <c r="A72" s="61" t="n">
        <v>71</v>
      </c>
      <c r="B72" s="61" t="n">
        <v>2000</v>
      </c>
      <c r="C72" s="61" t="s">
        <v>382</v>
      </c>
      <c r="D72" s="61" t="s">
        <v>383</v>
      </c>
      <c r="E72" s="61" t="s">
        <v>384</v>
      </c>
      <c r="F72" s="61" t="s">
        <v>375</v>
      </c>
      <c r="G72" s="61"/>
    </row>
    <row r="73" customFormat="false" ht="13.8" hidden="false" customHeight="false" outlineLevel="0" collapsed="false">
      <c r="A73" s="62" t="n">
        <v>72</v>
      </c>
      <c r="B73" s="62" t="n">
        <v>20</v>
      </c>
      <c r="C73" s="62" t="s">
        <v>385</v>
      </c>
      <c r="D73" s="62" t="s">
        <v>386</v>
      </c>
      <c r="E73" s="62" t="s">
        <v>387</v>
      </c>
      <c r="F73" s="62" t="s">
        <v>388</v>
      </c>
      <c r="G73" s="62"/>
    </row>
    <row r="74" customFormat="false" ht="13.8" hidden="false" customHeight="false" outlineLevel="0" collapsed="false">
      <c r="A74" s="62" t="n">
        <v>73</v>
      </c>
      <c r="B74" s="62" t="n">
        <v>200</v>
      </c>
      <c r="C74" s="62" t="s">
        <v>389</v>
      </c>
      <c r="D74" s="62" t="s">
        <v>390</v>
      </c>
      <c r="E74" s="62" t="s">
        <v>391</v>
      </c>
      <c r="F74" s="62" t="s">
        <v>388</v>
      </c>
      <c r="G74" s="62"/>
    </row>
    <row r="75" customFormat="false" ht="13.8" hidden="false" customHeight="false" outlineLevel="0" collapsed="false">
      <c r="A75" s="62" t="n">
        <v>74</v>
      </c>
      <c r="B75" s="62" t="n">
        <v>200</v>
      </c>
      <c r="C75" s="62" t="s">
        <v>392</v>
      </c>
      <c r="D75" s="62" t="s">
        <v>393</v>
      </c>
      <c r="E75" s="62" t="s">
        <v>394</v>
      </c>
      <c r="F75" s="62" t="s">
        <v>388</v>
      </c>
      <c r="G75" s="62"/>
    </row>
    <row r="76" customFormat="false" ht="13.8" hidden="false" customHeight="false" outlineLevel="0" collapsed="false">
      <c r="A76" s="62" t="n">
        <v>75</v>
      </c>
      <c r="B76" s="62" t="n">
        <v>2000</v>
      </c>
      <c r="C76" s="62" t="s">
        <v>395</v>
      </c>
      <c r="D76" s="62" t="s">
        <v>396</v>
      </c>
      <c r="E76" s="62" t="s">
        <v>397</v>
      </c>
      <c r="F76" s="62" t="s">
        <v>388</v>
      </c>
      <c r="G76" s="62"/>
    </row>
    <row r="77" customFormat="false" ht="13.8" hidden="false" customHeight="false" outlineLevel="0" collapsed="false">
      <c r="A77" s="61" t="n">
        <v>76</v>
      </c>
      <c r="B77" s="61" t="n">
        <v>20</v>
      </c>
      <c r="C77" s="61" t="s">
        <v>398</v>
      </c>
      <c r="D77" s="61" t="s">
        <v>399</v>
      </c>
      <c r="E77" s="61" t="s">
        <v>400</v>
      </c>
      <c r="F77" s="61" t="s">
        <v>401</v>
      </c>
      <c r="G77" s="61"/>
    </row>
    <row r="78" customFormat="false" ht="13.8" hidden="false" customHeight="false" outlineLevel="0" collapsed="false">
      <c r="A78" s="61" t="n">
        <v>77</v>
      </c>
      <c r="B78" s="61" t="n">
        <v>200</v>
      </c>
      <c r="C78" s="61" t="s">
        <v>402</v>
      </c>
      <c r="D78" s="61" t="s">
        <v>403</v>
      </c>
      <c r="E78" s="61" t="s">
        <v>404</v>
      </c>
      <c r="F78" s="61" t="s">
        <v>401</v>
      </c>
      <c r="G78" s="61"/>
    </row>
    <row r="79" customFormat="false" ht="13.8" hidden="false" customHeight="false" outlineLevel="0" collapsed="false">
      <c r="A79" s="61" t="n">
        <v>78</v>
      </c>
      <c r="B79" s="61" t="n">
        <v>200</v>
      </c>
      <c r="C79" s="61" t="s">
        <v>405</v>
      </c>
      <c r="D79" s="61" t="s">
        <v>406</v>
      </c>
      <c r="E79" s="61" t="s">
        <v>407</v>
      </c>
      <c r="F79" s="61" t="s">
        <v>401</v>
      </c>
      <c r="G79" s="61"/>
    </row>
    <row r="80" customFormat="false" ht="13.8" hidden="false" customHeight="false" outlineLevel="0" collapsed="false">
      <c r="A80" s="61" t="n">
        <v>79</v>
      </c>
      <c r="B80" s="61" t="n">
        <v>2000</v>
      </c>
      <c r="C80" s="61" t="s">
        <v>408</v>
      </c>
      <c r="D80" s="61" t="s">
        <v>409</v>
      </c>
      <c r="E80" s="61" t="s">
        <v>410</v>
      </c>
      <c r="F80" s="61" t="s">
        <v>401</v>
      </c>
      <c r="G80" s="61"/>
    </row>
    <row r="81" customFormat="false" ht="13.8" hidden="false" customHeight="false" outlineLevel="0" collapsed="false">
      <c r="A81" s="62" t="n">
        <v>80</v>
      </c>
      <c r="B81" s="62" t="n">
        <v>20</v>
      </c>
      <c r="C81" s="62" t="s">
        <v>411</v>
      </c>
      <c r="D81" s="62" t="s">
        <v>412</v>
      </c>
      <c r="E81" s="62" t="s">
        <v>413</v>
      </c>
      <c r="F81" s="62" t="s">
        <v>414</v>
      </c>
      <c r="G81" s="62"/>
    </row>
    <row r="82" customFormat="false" ht="13.8" hidden="false" customHeight="false" outlineLevel="0" collapsed="false">
      <c r="A82" s="62" t="n">
        <v>81</v>
      </c>
      <c r="B82" s="62" t="n">
        <v>200</v>
      </c>
      <c r="C82" s="62" t="s">
        <v>415</v>
      </c>
      <c r="D82" s="62" t="s">
        <v>416</v>
      </c>
      <c r="E82" s="62" t="s">
        <v>417</v>
      </c>
      <c r="F82" s="62" t="s">
        <v>414</v>
      </c>
      <c r="G82" s="62"/>
    </row>
    <row r="83" customFormat="false" ht="13.8" hidden="false" customHeight="false" outlineLevel="0" collapsed="false">
      <c r="A83" s="62" t="n">
        <v>82</v>
      </c>
      <c r="B83" s="62" t="n">
        <v>200</v>
      </c>
      <c r="C83" s="62" t="s">
        <v>418</v>
      </c>
      <c r="D83" s="62" t="s">
        <v>419</v>
      </c>
      <c r="E83" s="62" t="s">
        <v>420</v>
      </c>
      <c r="F83" s="62" t="s">
        <v>414</v>
      </c>
      <c r="G83" s="62"/>
    </row>
    <row r="84" customFormat="false" ht="13.8" hidden="false" customHeight="false" outlineLevel="0" collapsed="false">
      <c r="A84" s="62" t="n">
        <v>83</v>
      </c>
      <c r="B84" s="62" t="n">
        <v>2000</v>
      </c>
      <c r="C84" s="62" t="s">
        <v>421</v>
      </c>
      <c r="D84" s="62" t="s">
        <v>422</v>
      </c>
      <c r="E84" s="62" t="s">
        <v>423</v>
      </c>
      <c r="F84" s="62" t="s">
        <v>414</v>
      </c>
      <c r="G84" s="62"/>
    </row>
    <row r="85" customFormat="false" ht="13.8" hidden="false" customHeight="false" outlineLevel="0" collapsed="false">
      <c r="A85" s="61" t="n">
        <v>84</v>
      </c>
      <c r="B85" s="61" t="n">
        <v>20</v>
      </c>
      <c r="C85" s="61" t="s">
        <v>424</v>
      </c>
      <c r="D85" s="61" t="s">
        <v>425</v>
      </c>
      <c r="E85" s="61" t="s">
        <v>426</v>
      </c>
      <c r="F85" s="61" t="s">
        <v>427</v>
      </c>
      <c r="G85" s="61"/>
    </row>
    <row r="86" customFormat="false" ht="13.8" hidden="false" customHeight="false" outlineLevel="0" collapsed="false">
      <c r="A86" s="61" t="n">
        <v>85</v>
      </c>
      <c r="B86" s="61" t="n">
        <v>200</v>
      </c>
      <c r="C86" s="61" t="s">
        <v>428</v>
      </c>
      <c r="D86" s="61" t="s">
        <v>429</v>
      </c>
      <c r="E86" s="61" t="s">
        <v>430</v>
      </c>
      <c r="F86" s="61" t="s">
        <v>427</v>
      </c>
      <c r="G86" s="61"/>
    </row>
    <row r="87" customFormat="false" ht="13.8" hidden="false" customHeight="false" outlineLevel="0" collapsed="false">
      <c r="A87" s="61" t="n">
        <v>86</v>
      </c>
      <c r="B87" s="61" t="n">
        <v>200</v>
      </c>
      <c r="C87" s="61" t="s">
        <v>431</v>
      </c>
      <c r="D87" s="61" t="s">
        <v>432</v>
      </c>
      <c r="E87" s="61" t="s">
        <v>433</v>
      </c>
      <c r="F87" s="61" t="s">
        <v>427</v>
      </c>
      <c r="G87" s="61"/>
    </row>
    <row r="88" customFormat="false" ht="13.8" hidden="false" customHeight="false" outlineLevel="0" collapsed="false">
      <c r="A88" s="61" t="n">
        <v>87</v>
      </c>
      <c r="B88" s="61" t="n">
        <v>2000</v>
      </c>
      <c r="C88" s="61" t="s">
        <v>434</v>
      </c>
      <c r="D88" s="61" t="s">
        <v>435</v>
      </c>
      <c r="E88" s="61" t="s">
        <v>436</v>
      </c>
      <c r="F88" s="61" t="s">
        <v>427</v>
      </c>
      <c r="G88" s="61"/>
    </row>
    <row r="89" customFormat="false" ht="13.8" hidden="false" customHeight="false" outlineLevel="0" collapsed="false">
      <c r="A89" s="62" t="n">
        <v>88</v>
      </c>
      <c r="B89" s="62" t="n">
        <v>20</v>
      </c>
      <c r="C89" s="62" t="s">
        <v>437</v>
      </c>
      <c r="D89" s="62" t="s">
        <v>438</v>
      </c>
      <c r="E89" s="62" t="s">
        <v>439</v>
      </c>
      <c r="F89" s="62" t="s">
        <v>440</v>
      </c>
      <c r="G89" s="62"/>
    </row>
    <row r="90" customFormat="false" ht="13.8" hidden="false" customHeight="false" outlineLevel="0" collapsed="false">
      <c r="A90" s="62" t="n">
        <v>89</v>
      </c>
      <c r="B90" s="62" t="n">
        <v>200</v>
      </c>
      <c r="C90" s="62" t="s">
        <v>441</v>
      </c>
      <c r="D90" s="62" t="s">
        <v>442</v>
      </c>
      <c r="E90" s="62" t="s">
        <v>443</v>
      </c>
      <c r="F90" s="62" t="s">
        <v>440</v>
      </c>
      <c r="G90" s="62"/>
    </row>
    <row r="91" customFormat="false" ht="13.8" hidden="false" customHeight="false" outlineLevel="0" collapsed="false">
      <c r="A91" s="62" t="n">
        <v>90</v>
      </c>
      <c r="B91" s="62" t="n">
        <v>200</v>
      </c>
      <c r="C91" s="62"/>
      <c r="D91" s="62"/>
      <c r="E91" s="62"/>
      <c r="F91" s="62"/>
      <c r="G91" s="62" t="s">
        <v>208</v>
      </c>
    </row>
    <row r="92" customFormat="false" ht="13.8" hidden="false" customHeight="false" outlineLevel="0" collapsed="false">
      <c r="A92" s="62" t="n">
        <v>91</v>
      </c>
      <c r="B92" s="62" t="n">
        <v>2000</v>
      </c>
      <c r="C92" s="62" t="s">
        <v>444</v>
      </c>
      <c r="D92" s="62" t="s">
        <v>445</v>
      </c>
      <c r="E92" s="62" t="s">
        <v>446</v>
      </c>
      <c r="F92" s="62" t="s">
        <v>440</v>
      </c>
      <c r="G92" s="62"/>
    </row>
    <row r="93" customFormat="false" ht="13.8" hidden="false" customHeight="false" outlineLevel="0" collapsed="false">
      <c r="A93" s="61" t="n">
        <v>92</v>
      </c>
      <c r="B93" s="61" t="n">
        <v>20</v>
      </c>
      <c r="C93" s="61" t="s">
        <v>447</v>
      </c>
      <c r="D93" s="61" t="s">
        <v>448</v>
      </c>
      <c r="E93" s="61" t="s">
        <v>449</v>
      </c>
      <c r="F93" s="61" t="s">
        <v>450</v>
      </c>
      <c r="G93" s="61"/>
    </row>
    <row r="94" customFormat="false" ht="13.8" hidden="false" customHeight="false" outlineLevel="0" collapsed="false">
      <c r="A94" s="61" t="n">
        <v>93</v>
      </c>
      <c r="B94" s="61" t="n">
        <v>200</v>
      </c>
      <c r="C94" s="63" t="s">
        <v>451</v>
      </c>
      <c r="D94" s="61" t="s">
        <v>452</v>
      </c>
      <c r="E94" s="61" t="s">
        <v>453</v>
      </c>
      <c r="F94" s="61" t="s">
        <v>450</v>
      </c>
      <c r="G94" s="61"/>
    </row>
    <row r="95" customFormat="false" ht="13.8" hidden="false" customHeight="false" outlineLevel="0" collapsed="false">
      <c r="A95" s="61" t="n">
        <v>94</v>
      </c>
      <c r="B95" s="61" t="n">
        <v>200</v>
      </c>
      <c r="C95" s="61" t="s">
        <v>454</v>
      </c>
      <c r="D95" s="61" t="s">
        <v>455</v>
      </c>
      <c r="E95" s="61" t="s">
        <v>456</v>
      </c>
      <c r="F95" s="61" t="s">
        <v>450</v>
      </c>
      <c r="G95" s="61"/>
    </row>
    <row r="96" customFormat="false" ht="13.8" hidden="false" customHeight="false" outlineLevel="0" collapsed="false">
      <c r="A96" s="61" t="n">
        <v>95</v>
      </c>
      <c r="B96" s="61" t="n">
        <v>2000</v>
      </c>
      <c r="C96" s="61" t="s">
        <v>457</v>
      </c>
      <c r="D96" s="61" t="s">
        <v>455</v>
      </c>
      <c r="E96" s="61" t="s">
        <v>458</v>
      </c>
      <c r="F96" s="61" t="s">
        <v>450</v>
      </c>
      <c r="G96" s="61"/>
    </row>
    <row r="97" customFormat="false" ht="13.8" hidden="false" customHeight="false" outlineLevel="0" collapsed="false">
      <c r="A97" s="62" t="n">
        <v>96</v>
      </c>
      <c r="B97" s="62" t="n">
        <v>20</v>
      </c>
      <c r="C97" s="62" t="s">
        <v>459</v>
      </c>
      <c r="D97" s="62" t="s">
        <v>460</v>
      </c>
      <c r="E97" s="62" t="s">
        <v>461</v>
      </c>
      <c r="F97" s="62" t="s">
        <v>462</v>
      </c>
      <c r="G97" s="62"/>
    </row>
    <row r="98" customFormat="false" ht="13.8" hidden="false" customHeight="false" outlineLevel="0" collapsed="false">
      <c r="A98" s="62" t="n">
        <v>97</v>
      </c>
      <c r="B98" s="62" t="n">
        <v>200</v>
      </c>
      <c r="C98" s="64" t="s">
        <v>463</v>
      </c>
      <c r="D98" s="62" t="s">
        <v>460</v>
      </c>
      <c r="E98" s="62" t="s">
        <v>464</v>
      </c>
      <c r="F98" s="62" t="s">
        <v>462</v>
      </c>
      <c r="G98" s="62"/>
    </row>
    <row r="99" customFormat="false" ht="13.8" hidden="false" customHeight="false" outlineLevel="0" collapsed="false">
      <c r="A99" s="62" t="n">
        <v>98</v>
      </c>
      <c r="B99" s="62" t="n">
        <v>200</v>
      </c>
      <c r="C99" s="62" t="s">
        <v>465</v>
      </c>
      <c r="D99" s="62" t="s">
        <v>466</v>
      </c>
      <c r="E99" s="62" t="s">
        <v>467</v>
      </c>
      <c r="F99" s="62" t="s">
        <v>462</v>
      </c>
      <c r="G99" s="62"/>
    </row>
    <row r="100" customFormat="false" ht="13.8" hidden="false" customHeight="false" outlineLevel="0" collapsed="false">
      <c r="A100" s="62" t="n">
        <v>99</v>
      </c>
      <c r="B100" s="62" t="n">
        <v>2000</v>
      </c>
      <c r="C100" s="62" t="s">
        <v>468</v>
      </c>
      <c r="D100" s="62" t="s">
        <v>469</v>
      </c>
      <c r="E100" s="62" t="s">
        <v>470</v>
      </c>
      <c r="F100" s="62" t="s">
        <v>462</v>
      </c>
      <c r="G100" s="62"/>
    </row>
    <row r="101" customFormat="false" ht="13.8" hidden="false" customHeight="false" outlineLevel="0" collapsed="false">
      <c r="A101" s="61" t="n">
        <v>100</v>
      </c>
      <c r="B101" s="61" t="n">
        <v>20</v>
      </c>
      <c r="C101" s="61" t="s">
        <v>471</v>
      </c>
      <c r="D101" s="61" t="s">
        <v>472</v>
      </c>
      <c r="E101" s="61" t="s">
        <v>473</v>
      </c>
      <c r="F101" s="61" t="s">
        <v>474</v>
      </c>
      <c r="G101" s="61"/>
    </row>
    <row r="102" customFormat="false" ht="13.8" hidden="false" customHeight="false" outlineLevel="0" collapsed="false">
      <c r="A102" s="61" t="n">
        <v>101</v>
      </c>
      <c r="B102" s="61" t="n">
        <v>200</v>
      </c>
      <c r="C102" s="61" t="s">
        <v>224</v>
      </c>
      <c r="D102" s="61" t="s">
        <v>475</v>
      </c>
      <c r="E102" s="61" t="s">
        <v>476</v>
      </c>
      <c r="F102" s="61" t="s">
        <v>474</v>
      </c>
      <c r="G102" s="61"/>
    </row>
    <row r="103" customFormat="false" ht="13.8" hidden="false" customHeight="false" outlineLevel="0" collapsed="false">
      <c r="A103" s="61" t="n">
        <v>102</v>
      </c>
      <c r="B103" s="61" t="n">
        <v>200</v>
      </c>
      <c r="C103" s="61" t="s">
        <v>477</v>
      </c>
      <c r="D103" s="61" t="s">
        <v>478</v>
      </c>
      <c r="E103" s="61" t="s">
        <v>479</v>
      </c>
      <c r="F103" s="61" t="s">
        <v>474</v>
      </c>
      <c r="G103" s="61"/>
    </row>
    <row r="104" customFormat="false" ht="13.8" hidden="false" customHeight="false" outlineLevel="0" collapsed="false">
      <c r="A104" s="61" t="n">
        <v>103</v>
      </c>
      <c r="B104" s="61" t="n">
        <v>2000</v>
      </c>
      <c r="C104" s="61" t="s">
        <v>480</v>
      </c>
      <c r="D104" s="61" t="s">
        <v>481</v>
      </c>
      <c r="E104" s="61" t="s">
        <v>482</v>
      </c>
      <c r="F104" s="61" t="s">
        <v>474</v>
      </c>
      <c r="G104" s="61"/>
    </row>
    <row r="105" customFormat="false" ht="13.8" hidden="false" customHeight="false" outlineLevel="0" collapsed="false">
      <c r="A105" s="62" t="n">
        <v>104</v>
      </c>
      <c r="B105" s="62" t="s">
        <v>483</v>
      </c>
      <c r="C105" s="62" t="s">
        <v>484</v>
      </c>
      <c r="D105" s="62" t="s">
        <v>485</v>
      </c>
      <c r="E105" s="62" t="s">
        <v>486</v>
      </c>
      <c r="F105" s="62"/>
      <c r="G105" s="62" t="s">
        <v>487</v>
      </c>
    </row>
    <row r="106" customFormat="false" ht="13.8" hidden="false" customHeight="false" outlineLevel="0" collapsed="false">
      <c r="A106" s="62" t="n">
        <v>105</v>
      </c>
      <c r="B106" s="62" t="s">
        <v>239</v>
      </c>
      <c r="C106" s="62" t="s">
        <v>488</v>
      </c>
      <c r="D106" s="62" t="s">
        <v>489</v>
      </c>
      <c r="E106" s="62" t="s">
        <v>490</v>
      </c>
      <c r="F106" s="62" t="s">
        <v>491</v>
      </c>
      <c r="G106" s="62"/>
    </row>
    <row r="107" customFormat="false" ht="13.8" hidden="false" customHeight="false" outlineLevel="0" collapsed="false">
      <c r="A107" s="62" t="n">
        <v>106</v>
      </c>
      <c r="B107" s="62" t="s">
        <v>492</v>
      </c>
      <c r="C107" s="62" t="s">
        <v>493</v>
      </c>
      <c r="D107" s="62" t="s">
        <v>494</v>
      </c>
      <c r="E107" s="62" t="s">
        <v>495</v>
      </c>
      <c r="F107" s="62" t="s">
        <v>496</v>
      </c>
      <c r="G107" s="62"/>
    </row>
    <row r="108" customFormat="false" ht="13.8" hidden="false" customHeight="false" outlineLevel="0" collapsed="false">
      <c r="A108" s="62" t="n">
        <v>107</v>
      </c>
      <c r="B108" s="62" t="s">
        <v>248</v>
      </c>
      <c r="C108" s="62" t="s">
        <v>497</v>
      </c>
      <c r="D108" s="62" t="s">
        <v>498</v>
      </c>
      <c r="E108" s="62" t="s">
        <v>499</v>
      </c>
      <c r="F108" s="62" t="s">
        <v>496</v>
      </c>
      <c r="G108" s="62"/>
    </row>
    <row r="109" customFormat="false" ht="13.8" hidden="false" customHeight="false" outlineLevel="0" collapsed="false">
      <c r="A109" s="62" t="n">
        <v>108</v>
      </c>
      <c r="B109" s="62" t="s">
        <v>248</v>
      </c>
      <c r="C109" s="62" t="s">
        <v>500</v>
      </c>
      <c r="D109" s="62" t="s">
        <v>501</v>
      </c>
      <c r="E109" s="62" t="s">
        <v>502</v>
      </c>
      <c r="F109" s="62" t="s">
        <v>496</v>
      </c>
      <c r="G109" s="62"/>
    </row>
    <row r="110" customFormat="false" ht="13.8" hidden="false" customHeight="false" outlineLevel="0" collapsed="false">
      <c r="A110" s="62" t="n">
        <v>109</v>
      </c>
      <c r="B110" s="62" t="s">
        <v>248</v>
      </c>
      <c r="C110" s="62" t="s">
        <v>503</v>
      </c>
      <c r="D110" s="62" t="s">
        <v>504</v>
      </c>
      <c r="E110" s="62" t="s">
        <v>505</v>
      </c>
      <c r="F110" s="62" t="s">
        <v>496</v>
      </c>
      <c r="G110" s="62"/>
    </row>
    <row r="111" customFormat="false" ht="13.8" hidden="false" customHeight="false" outlineLevel="0" collapsed="false">
      <c r="A111" s="62" t="n">
        <v>110</v>
      </c>
      <c r="B111" s="62" t="s">
        <v>248</v>
      </c>
      <c r="C111" s="62" t="s">
        <v>506</v>
      </c>
      <c r="D111" s="62" t="s">
        <v>507</v>
      </c>
      <c r="E111" s="62" t="s">
        <v>508</v>
      </c>
      <c r="F111" s="62" t="s">
        <v>496</v>
      </c>
      <c r="G111" s="62"/>
    </row>
    <row r="112" customFormat="false" ht="13.8" hidden="false" customHeight="false" outlineLevel="0" collapsed="false">
      <c r="A112" s="62" t="n">
        <v>111</v>
      </c>
      <c r="B112" s="62" t="s">
        <v>248</v>
      </c>
      <c r="C112" s="62" t="s">
        <v>509</v>
      </c>
      <c r="D112" s="62" t="s">
        <v>510</v>
      </c>
      <c r="E112" s="62" t="s">
        <v>511</v>
      </c>
      <c r="F112" s="62" t="s">
        <v>496</v>
      </c>
      <c r="G112" s="62"/>
    </row>
    <row r="113" customFormat="false" ht="13.8" hidden="false" customHeight="false" outlineLevel="0" collapsed="false">
      <c r="A113" s="62" t="n">
        <v>112</v>
      </c>
      <c r="B113" s="62" t="s">
        <v>248</v>
      </c>
      <c r="C113" s="62" t="s">
        <v>512</v>
      </c>
      <c r="D113" s="62" t="s">
        <v>513</v>
      </c>
      <c r="E113" s="62" t="s">
        <v>514</v>
      </c>
      <c r="F113" s="62" t="s">
        <v>496</v>
      </c>
      <c r="G113" s="62"/>
    </row>
    <row r="114" customFormat="false" ht="13.8" hidden="false" customHeight="false" outlineLevel="0" collapsed="false">
      <c r="A114" s="62" t="n">
        <v>113</v>
      </c>
      <c r="B114" s="62" t="s">
        <v>248</v>
      </c>
      <c r="C114" s="62" t="s">
        <v>515</v>
      </c>
      <c r="D114" s="62" t="s">
        <v>516</v>
      </c>
      <c r="E114" s="62" t="s">
        <v>517</v>
      </c>
      <c r="F114" s="62" t="s">
        <v>496</v>
      </c>
      <c r="G114" s="62"/>
    </row>
    <row r="115" customFormat="false" ht="13.8" hidden="false" customHeight="false" outlineLevel="0" collapsed="false">
      <c r="A115" s="62" t="n">
        <v>114</v>
      </c>
      <c r="B115" s="62" t="s">
        <v>248</v>
      </c>
      <c r="C115" s="62" t="s">
        <v>518</v>
      </c>
      <c r="D115" s="62" t="s">
        <v>519</v>
      </c>
      <c r="E115" s="62" t="s">
        <v>520</v>
      </c>
      <c r="F115" s="62" t="s">
        <v>496</v>
      </c>
      <c r="G115" s="62"/>
    </row>
    <row r="116" customFormat="false" ht="13.8" hidden="false" customHeight="false" outlineLevel="0" collapsed="false">
      <c r="A116" s="62" t="n">
        <v>115</v>
      </c>
      <c r="B116" s="62" t="s">
        <v>248</v>
      </c>
      <c r="C116" s="62" t="s">
        <v>521</v>
      </c>
      <c r="D116" s="62" t="s">
        <v>522</v>
      </c>
      <c r="E116" s="62" t="s">
        <v>523</v>
      </c>
      <c r="F116" s="62" t="s">
        <v>496</v>
      </c>
      <c r="G116" s="62"/>
    </row>
    <row r="117" customFormat="false" ht="13.8" hidden="false" customHeight="false" outlineLevel="0" collapsed="false">
      <c r="A117" s="62" t="n">
        <v>116</v>
      </c>
      <c r="B117" s="62" t="s">
        <v>248</v>
      </c>
      <c r="C117" s="62" t="s">
        <v>524</v>
      </c>
      <c r="D117" s="62" t="s">
        <v>525</v>
      </c>
      <c r="E117" s="62" t="s">
        <v>526</v>
      </c>
      <c r="F117" s="62" t="s">
        <v>496</v>
      </c>
      <c r="G117" s="62"/>
    </row>
    <row r="118" customFormat="false" ht="13.8" hidden="false" customHeight="false" outlineLevel="0" collapsed="false">
      <c r="A118" s="62" t="n">
        <v>117</v>
      </c>
      <c r="B118" s="62" t="s">
        <v>248</v>
      </c>
      <c r="C118" s="62" t="s">
        <v>527</v>
      </c>
      <c r="D118" s="62" t="s">
        <v>528</v>
      </c>
      <c r="E118" s="62" t="s">
        <v>529</v>
      </c>
      <c r="F118" s="62" t="s">
        <v>496</v>
      </c>
      <c r="G118" s="62"/>
    </row>
    <row r="119" customFormat="false" ht="13.8" hidden="false" customHeight="false" outlineLevel="0" collapsed="false">
      <c r="A119" s="62" t="n">
        <v>118</v>
      </c>
      <c r="B119" s="62" t="s">
        <v>248</v>
      </c>
      <c r="C119" s="62" t="s">
        <v>530</v>
      </c>
      <c r="D119" s="62" t="s">
        <v>531</v>
      </c>
      <c r="E119" s="62" t="s">
        <v>532</v>
      </c>
      <c r="F119" s="62" t="s">
        <v>496</v>
      </c>
      <c r="G119" s="62"/>
    </row>
    <row r="120" customFormat="false" ht="13.8" hidden="false" customHeight="false" outlineLevel="0" collapsed="false">
      <c r="A120" s="62" t="n">
        <v>119</v>
      </c>
      <c r="B120" s="62" t="s">
        <v>248</v>
      </c>
      <c r="C120" s="62" t="s">
        <v>533</v>
      </c>
      <c r="D120" s="62" t="s">
        <v>534</v>
      </c>
      <c r="E120" s="62" t="s">
        <v>535</v>
      </c>
      <c r="F120" s="62" t="s">
        <v>496</v>
      </c>
      <c r="G120" s="62"/>
    </row>
    <row r="121" customFormat="false" ht="13.8" hidden="false" customHeight="false" outlineLevel="0" collapsed="false">
      <c r="A121" s="62" t="n">
        <v>120</v>
      </c>
      <c r="B121" s="62" t="s">
        <v>248</v>
      </c>
      <c r="C121" s="62" t="s">
        <v>536</v>
      </c>
      <c r="D121" s="62" t="s">
        <v>537</v>
      </c>
      <c r="E121" s="62" t="s">
        <v>538</v>
      </c>
      <c r="F121" s="62" t="s">
        <v>496</v>
      </c>
      <c r="G121" s="62"/>
    </row>
    <row r="122" customFormat="false" ht="13.8" hidden="false" customHeight="false" outlineLevel="0" collapsed="false">
      <c r="A122" s="62" t="n">
        <v>121</v>
      </c>
      <c r="B122" s="62" t="s">
        <v>248</v>
      </c>
      <c r="C122" s="62" t="s">
        <v>539</v>
      </c>
      <c r="D122" s="62" t="s">
        <v>540</v>
      </c>
      <c r="E122" s="62" t="s">
        <v>541</v>
      </c>
      <c r="F122" s="62" t="s">
        <v>496</v>
      </c>
      <c r="G122" s="62"/>
    </row>
    <row r="123" customFormat="false" ht="13.8" hidden="false" customHeight="false" outlineLevel="0" collapsed="false">
      <c r="A123" s="62" t="n">
        <v>122</v>
      </c>
      <c r="B123" s="62" t="s">
        <v>239</v>
      </c>
      <c r="C123" s="62" t="s">
        <v>542</v>
      </c>
      <c r="D123" s="62" t="s">
        <v>543</v>
      </c>
      <c r="E123" s="62" t="s">
        <v>544</v>
      </c>
      <c r="F123" s="62" t="s">
        <v>496</v>
      </c>
      <c r="G123" s="62"/>
    </row>
    <row r="124" customFormat="false" ht="13.8" hidden="false" customHeight="false" outlineLevel="0" collapsed="false">
      <c r="A124" s="62" t="n">
        <v>123</v>
      </c>
      <c r="B124" s="62" t="s">
        <v>248</v>
      </c>
      <c r="C124" s="62" t="s">
        <v>545</v>
      </c>
      <c r="D124" s="62" t="s">
        <v>546</v>
      </c>
      <c r="E124" s="62" t="s">
        <v>547</v>
      </c>
      <c r="F124" s="62" t="s">
        <v>496</v>
      </c>
      <c r="G124" s="62"/>
    </row>
    <row r="125" customFormat="false" ht="13.8" hidden="false" customHeight="false" outlineLevel="0" collapsed="false">
      <c r="A125" s="62" t="n">
        <v>124</v>
      </c>
      <c r="B125" s="62" t="s">
        <v>244</v>
      </c>
      <c r="C125" s="62" t="s">
        <v>548</v>
      </c>
      <c r="D125" s="62" t="s">
        <v>549</v>
      </c>
      <c r="E125" s="62" t="s">
        <v>550</v>
      </c>
      <c r="F125" s="62" t="s">
        <v>496</v>
      </c>
      <c r="G125" s="62"/>
    </row>
    <row r="126" customFormat="false" ht="13.8" hidden="false" customHeight="false" outlineLevel="0" collapsed="false">
      <c r="A126" s="62" t="n">
        <v>125</v>
      </c>
      <c r="B126" s="62" t="s">
        <v>248</v>
      </c>
      <c r="C126" s="62" t="s">
        <v>551</v>
      </c>
      <c r="D126" s="62" t="s">
        <v>552</v>
      </c>
      <c r="E126" s="62" t="s">
        <v>553</v>
      </c>
      <c r="F126" s="62" t="s">
        <v>496</v>
      </c>
      <c r="G126" s="62"/>
    </row>
    <row r="127" customFormat="false" ht="13.8" hidden="false" customHeight="false" outlineLevel="0" collapsed="false">
      <c r="A127" s="62" t="n">
        <v>126</v>
      </c>
      <c r="B127" s="62" t="s">
        <v>248</v>
      </c>
      <c r="C127" s="62" t="s">
        <v>554</v>
      </c>
      <c r="D127" s="62" t="s">
        <v>555</v>
      </c>
      <c r="E127" s="62" t="s">
        <v>556</v>
      </c>
      <c r="F127" s="62" t="s">
        <v>496</v>
      </c>
      <c r="G127" s="62"/>
    </row>
    <row r="128" customFormat="false" ht="13.8" hidden="false" customHeight="false" outlineLevel="0" collapsed="false">
      <c r="A128" s="62" t="n">
        <v>127</v>
      </c>
      <c r="B128" s="62" t="s">
        <v>248</v>
      </c>
      <c r="C128" s="62" t="s">
        <v>557</v>
      </c>
      <c r="D128" s="62" t="s">
        <v>558</v>
      </c>
      <c r="E128" s="62" t="s">
        <v>559</v>
      </c>
      <c r="F128" s="62" t="s">
        <v>496</v>
      </c>
      <c r="G128" s="62"/>
    </row>
    <row r="129" customFormat="false" ht="13.8" hidden="false" customHeight="false" outlineLevel="0" collapsed="false">
      <c r="A129" s="62" t="n">
        <v>128</v>
      </c>
      <c r="B129" s="62" t="s">
        <v>248</v>
      </c>
      <c r="C129" s="62" t="s">
        <v>527</v>
      </c>
      <c r="D129" s="62" t="s">
        <v>560</v>
      </c>
      <c r="E129" s="62" t="s">
        <v>561</v>
      </c>
      <c r="F129" s="62" t="s">
        <v>496</v>
      </c>
      <c r="G129" s="62"/>
    </row>
    <row r="130" customFormat="false" ht="13.8" hidden="false" customHeight="false" outlineLevel="0" collapsed="false">
      <c r="A130" s="62" t="n">
        <v>129</v>
      </c>
      <c r="B130" s="62" t="s">
        <v>248</v>
      </c>
      <c r="C130" s="62" t="s">
        <v>562</v>
      </c>
      <c r="D130" s="62" t="s">
        <v>563</v>
      </c>
      <c r="E130" s="62" t="s">
        <v>564</v>
      </c>
      <c r="F130" s="62" t="s">
        <v>496</v>
      </c>
      <c r="G130" s="62"/>
    </row>
    <row r="131" customFormat="false" ht="13.8" hidden="false" customHeight="false" outlineLevel="0" collapsed="false">
      <c r="A131" s="62" t="n">
        <v>130</v>
      </c>
      <c r="B131" s="62" t="s">
        <v>248</v>
      </c>
      <c r="C131" s="62" t="s">
        <v>565</v>
      </c>
      <c r="D131" s="62" t="s">
        <v>566</v>
      </c>
      <c r="E131" s="62" t="s">
        <v>567</v>
      </c>
      <c r="F131" s="62" t="s">
        <v>496</v>
      </c>
      <c r="G131" s="62"/>
    </row>
    <row r="132" customFormat="false" ht="13.8" hidden="false" customHeight="false" outlineLevel="0" collapsed="false">
      <c r="A132" s="62" t="n">
        <v>131</v>
      </c>
      <c r="B132" s="62" t="s">
        <v>248</v>
      </c>
      <c r="C132" s="62" t="s">
        <v>568</v>
      </c>
      <c r="D132" s="62" t="s">
        <v>569</v>
      </c>
      <c r="E132" s="62" t="s">
        <v>570</v>
      </c>
      <c r="F132" s="62" t="s">
        <v>496</v>
      </c>
      <c r="G132" s="62"/>
    </row>
    <row r="133" customFormat="false" ht="13.8" hidden="false" customHeight="false" outlineLevel="0" collapsed="false">
      <c r="A133" s="62" t="n">
        <v>132</v>
      </c>
      <c r="B133" s="62" t="s">
        <v>248</v>
      </c>
      <c r="C133" s="62" t="s">
        <v>571</v>
      </c>
      <c r="D133" s="62" t="s">
        <v>572</v>
      </c>
      <c r="E133" s="62" t="s">
        <v>573</v>
      </c>
      <c r="F133" s="62" t="s">
        <v>496</v>
      </c>
      <c r="G133" s="62"/>
    </row>
    <row r="134" customFormat="false" ht="13.8" hidden="false" customHeight="false" outlineLevel="0" collapsed="false">
      <c r="A134" s="62" t="n">
        <v>133</v>
      </c>
      <c r="B134" s="62" t="s">
        <v>248</v>
      </c>
      <c r="C134" s="62" t="s">
        <v>574</v>
      </c>
      <c r="D134" s="62" t="s">
        <v>574</v>
      </c>
      <c r="E134" s="62" t="s">
        <v>575</v>
      </c>
      <c r="F134" s="62" t="s">
        <v>496</v>
      </c>
      <c r="G134" s="62"/>
    </row>
    <row r="135" customFormat="false" ht="13.8" hidden="false" customHeight="false" outlineLevel="0" collapsed="false">
      <c r="A135" s="62" t="n">
        <v>134</v>
      </c>
      <c r="B135" s="62" t="s">
        <v>248</v>
      </c>
      <c r="C135" s="62" t="s">
        <v>576</v>
      </c>
      <c r="D135" s="62" t="s">
        <v>577</v>
      </c>
      <c r="E135" s="62" t="s">
        <v>578</v>
      </c>
      <c r="F135" s="62" t="s">
        <v>496</v>
      </c>
      <c r="G135" s="62"/>
    </row>
    <row r="136" customFormat="false" ht="13.8" hidden="false" customHeight="false" outlineLevel="0" collapsed="false">
      <c r="A136" s="62" t="n">
        <v>135</v>
      </c>
      <c r="B136" s="62" t="s">
        <v>248</v>
      </c>
      <c r="C136" s="62" t="s">
        <v>579</v>
      </c>
      <c r="D136" s="62" t="s">
        <v>580</v>
      </c>
      <c r="E136" s="62" t="s">
        <v>581</v>
      </c>
      <c r="F136" s="62" t="s">
        <v>496</v>
      </c>
      <c r="G136" s="62"/>
    </row>
    <row r="137" customFormat="false" ht="13.8" hidden="false" customHeight="false" outlineLevel="0" collapsed="false">
      <c r="A137" s="62" t="n">
        <v>136</v>
      </c>
      <c r="B137" s="62" t="s">
        <v>248</v>
      </c>
      <c r="C137" s="62" t="s">
        <v>536</v>
      </c>
      <c r="D137" s="62" t="s">
        <v>582</v>
      </c>
      <c r="E137" s="62" t="s">
        <v>583</v>
      </c>
      <c r="F137" s="62" t="s">
        <v>496</v>
      </c>
      <c r="G137" s="62"/>
    </row>
    <row r="138" customFormat="false" ht="13.8" hidden="false" customHeight="false" outlineLevel="0" collapsed="false">
      <c r="A138" s="62" t="n">
        <v>137</v>
      </c>
      <c r="B138" s="62" t="s">
        <v>248</v>
      </c>
      <c r="C138" s="62" t="s">
        <v>584</v>
      </c>
      <c r="D138" s="62" t="s">
        <v>585</v>
      </c>
      <c r="E138" s="62" t="s">
        <v>586</v>
      </c>
      <c r="F138" s="62" t="s">
        <v>496</v>
      </c>
      <c r="G138" s="62"/>
    </row>
    <row r="139" customFormat="false" ht="13.8" hidden="false" customHeight="false" outlineLevel="0" collapsed="false">
      <c r="A139" s="62" t="n">
        <v>138</v>
      </c>
      <c r="B139" s="62" t="s">
        <v>248</v>
      </c>
      <c r="C139" s="62" t="s">
        <v>587</v>
      </c>
      <c r="D139" s="62" t="s">
        <v>588</v>
      </c>
      <c r="E139" s="62" t="s">
        <v>589</v>
      </c>
      <c r="F139" s="62" t="s">
        <v>496</v>
      </c>
      <c r="G139" s="62"/>
    </row>
    <row r="140" customFormat="false" ht="13.8" hidden="false" customHeight="false" outlineLevel="0" collapsed="false">
      <c r="A140" s="62" t="n">
        <v>139</v>
      </c>
      <c r="B140" s="62" t="s">
        <v>248</v>
      </c>
      <c r="C140" s="62" t="s">
        <v>590</v>
      </c>
      <c r="D140" s="62" t="s">
        <v>591</v>
      </c>
      <c r="E140" s="62" t="s">
        <v>592</v>
      </c>
      <c r="F140" s="62" t="s">
        <v>496</v>
      </c>
      <c r="G140" s="62"/>
    </row>
    <row r="141" customFormat="false" ht="13.8" hidden="false" customHeight="false" outlineLevel="0" collapsed="false">
      <c r="A141" s="62" t="n">
        <v>140</v>
      </c>
      <c r="B141" s="62" t="s">
        <v>239</v>
      </c>
      <c r="C141" s="62" t="s">
        <v>593</v>
      </c>
      <c r="D141" s="62" t="s">
        <v>594</v>
      </c>
      <c r="E141" s="62" t="s">
        <v>595</v>
      </c>
      <c r="F141" s="62" t="s">
        <v>496</v>
      </c>
      <c r="G141" s="62"/>
    </row>
    <row r="142" customFormat="false" ht="13.8" hidden="false" customHeight="false" outlineLevel="0" collapsed="false">
      <c r="A142" s="62" t="n">
        <v>141</v>
      </c>
      <c r="B142" s="62" t="s">
        <v>248</v>
      </c>
      <c r="C142" s="62" t="s">
        <v>596</v>
      </c>
      <c r="D142" s="62" t="s">
        <v>597</v>
      </c>
      <c r="E142" s="62" t="s">
        <v>598</v>
      </c>
      <c r="F142" s="62" t="s">
        <v>496</v>
      </c>
      <c r="G142" s="62"/>
    </row>
    <row r="143" customFormat="false" ht="13.8" hidden="false" customHeight="false" outlineLevel="0" collapsed="false">
      <c r="A143" s="62" t="n">
        <v>142</v>
      </c>
      <c r="B143" s="62" t="s">
        <v>244</v>
      </c>
      <c r="C143" s="62" t="s">
        <v>599</v>
      </c>
      <c r="D143" s="62" t="s">
        <v>600</v>
      </c>
      <c r="E143" s="62" t="s">
        <v>601</v>
      </c>
      <c r="F143" s="62" t="s">
        <v>496</v>
      </c>
      <c r="G143" s="62"/>
    </row>
    <row r="144" customFormat="false" ht="13.8" hidden="false" customHeight="false" outlineLevel="0" collapsed="false">
      <c r="A144" s="62" t="n">
        <v>143</v>
      </c>
      <c r="B144" s="62" t="s">
        <v>248</v>
      </c>
      <c r="C144" s="62" t="s">
        <v>602</v>
      </c>
      <c r="D144" s="62" t="s">
        <v>603</v>
      </c>
      <c r="E144" s="62" t="s">
        <v>604</v>
      </c>
      <c r="F144" s="62" t="s">
        <v>496</v>
      </c>
      <c r="G144" s="62"/>
    </row>
    <row r="145" customFormat="false" ht="13.8" hidden="false" customHeight="false" outlineLevel="0" collapsed="false">
      <c r="A145" s="62" t="n">
        <v>144</v>
      </c>
      <c r="B145" s="62" t="s">
        <v>248</v>
      </c>
      <c r="C145" s="62" t="s">
        <v>605</v>
      </c>
      <c r="D145" s="62" t="s">
        <v>606</v>
      </c>
      <c r="E145" s="62" t="s">
        <v>607</v>
      </c>
      <c r="F145" s="62" t="s">
        <v>496</v>
      </c>
      <c r="G145" s="62"/>
    </row>
    <row r="146" customFormat="false" ht="13.8" hidden="false" customHeight="false" outlineLevel="0" collapsed="false">
      <c r="A146" s="62" t="n">
        <v>145</v>
      </c>
      <c r="B146" s="62" t="s">
        <v>248</v>
      </c>
      <c r="C146" s="62" t="s">
        <v>608</v>
      </c>
      <c r="D146" s="62" t="s">
        <v>609</v>
      </c>
      <c r="E146" s="62" t="s">
        <v>610</v>
      </c>
      <c r="F146" s="62" t="s">
        <v>496</v>
      </c>
      <c r="G146" s="62"/>
    </row>
    <row r="147" customFormat="false" ht="13.8" hidden="false" customHeight="false" outlineLevel="0" collapsed="false">
      <c r="A147" s="62" t="n">
        <v>146</v>
      </c>
      <c r="B147" s="62" t="s">
        <v>248</v>
      </c>
      <c r="C147" s="62" t="s">
        <v>611</v>
      </c>
      <c r="D147" s="62" t="s">
        <v>612</v>
      </c>
      <c r="E147" s="62" t="s">
        <v>613</v>
      </c>
      <c r="F147" s="62" t="s">
        <v>496</v>
      </c>
      <c r="G147" s="62"/>
    </row>
    <row r="148" customFormat="false" ht="13.8" hidden="false" customHeight="false" outlineLevel="0" collapsed="false">
      <c r="A148" s="62" t="n">
        <v>147</v>
      </c>
      <c r="B148" s="62" t="s">
        <v>248</v>
      </c>
      <c r="C148" s="62" t="s">
        <v>605</v>
      </c>
      <c r="D148" s="62" t="s">
        <v>588</v>
      </c>
      <c r="E148" s="62" t="s">
        <v>614</v>
      </c>
      <c r="F148" s="62" t="s">
        <v>496</v>
      </c>
      <c r="G148" s="62"/>
    </row>
    <row r="149" customFormat="false" ht="13.8" hidden="false" customHeight="false" outlineLevel="0" collapsed="false">
      <c r="A149" s="62" t="n">
        <v>148</v>
      </c>
      <c r="B149" s="62" t="s">
        <v>248</v>
      </c>
      <c r="C149" s="62" t="s">
        <v>615</v>
      </c>
      <c r="D149" s="62" t="s">
        <v>616</v>
      </c>
      <c r="E149" s="62" t="s">
        <v>617</v>
      </c>
      <c r="F149" s="62" t="s">
        <v>496</v>
      </c>
      <c r="G149" s="62"/>
    </row>
    <row r="150" customFormat="false" ht="13.8" hidden="false" customHeight="false" outlineLevel="0" collapsed="false">
      <c r="A150" s="62" t="n">
        <v>149</v>
      </c>
      <c r="B150" s="62" t="n">
        <v>200</v>
      </c>
      <c r="C150" s="62" t="s">
        <v>602</v>
      </c>
      <c r="D150" s="62" t="s">
        <v>618</v>
      </c>
      <c r="E150" s="62" t="s">
        <v>619</v>
      </c>
      <c r="F150" s="62" t="s">
        <v>496</v>
      </c>
      <c r="G150" s="62"/>
    </row>
    <row r="151" customFormat="false" ht="13.8" hidden="false" customHeight="false" outlineLevel="0" collapsed="false">
      <c r="A151" s="62" t="n">
        <v>150</v>
      </c>
      <c r="B151" s="62" t="n">
        <v>200</v>
      </c>
      <c r="C151" s="62" t="s">
        <v>620</v>
      </c>
      <c r="D151" s="62" t="s">
        <v>621</v>
      </c>
      <c r="E151" s="62" t="s">
        <v>622</v>
      </c>
      <c r="F151" s="62" t="s">
        <v>496</v>
      </c>
      <c r="G151" s="62"/>
    </row>
    <row r="152" customFormat="false" ht="13.8" hidden="false" customHeight="false" outlineLevel="0" collapsed="false">
      <c r="A152" s="62" t="n">
        <v>151</v>
      </c>
      <c r="B152" s="62" t="n">
        <v>2000</v>
      </c>
      <c r="C152" s="62" t="s">
        <v>623</v>
      </c>
      <c r="D152" s="62" t="s">
        <v>624</v>
      </c>
      <c r="E152" s="62" t="s">
        <v>625</v>
      </c>
      <c r="F152" s="62" t="s">
        <v>496</v>
      </c>
      <c r="G152" s="62"/>
    </row>
    <row r="153" customFormat="false" ht="13.8" hidden="false" customHeight="false" outlineLevel="0" collapsed="false">
      <c r="A153" s="61" t="n">
        <v>152</v>
      </c>
      <c r="B153" s="61" t="n">
        <v>500</v>
      </c>
      <c r="C153" s="61" t="s">
        <v>626</v>
      </c>
      <c r="D153" s="61" t="s">
        <v>627</v>
      </c>
      <c r="E153" s="61" t="s">
        <v>628</v>
      </c>
      <c r="F153" s="61" t="s">
        <v>629</v>
      </c>
      <c r="G153" s="61"/>
    </row>
    <row r="154" customFormat="false" ht="13.8" hidden="false" customHeight="false" outlineLevel="0" collapsed="false">
      <c r="A154" s="62" t="n">
        <v>153</v>
      </c>
      <c r="B154" s="62" t="s">
        <v>483</v>
      </c>
      <c r="C154" s="62" t="s">
        <v>630</v>
      </c>
      <c r="D154" s="62" t="s">
        <v>631</v>
      </c>
      <c r="E154" s="62" t="s">
        <v>632</v>
      </c>
      <c r="F154" s="62"/>
      <c r="G154" s="62" t="s">
        <v>633</v>
      </c>
    </row>
    <row r="155" customFormat="false" ht="13.8" hidden="false" customHeight="false" outlineLevel="0" collapsed="false">
      <c r="A155" s="62" t="n">
        <v>154</v>
      </c>
      <c r="B155" s="62" t="s">
        <v>239</v>
      </c>
      <c r="C155" s="62" t="s">
        <v>634</v>
      </c>
      <c r="D155" s="62" t="s">
        <v>635</v>
      </c>
      <c r="E155" s="62" t="s">
        <v>636</v>
      </c>
      <c r="F155" s="62" t="s">
        <v>151</v>
      </c>
      <c r="G155" s="62"/>
    </row>
    <row r="156" customFormat="false" ht="13.8" hidden="false" customHeight="false" outlineLevel="0" collapsed="false">
      <c r="A156" s="62" t="n">
        <v>155</v>
      </c>
      <c r="B156" s="62" t="s">
        <v>637</v>
      </c>
      <c r="C156" s="62" t="s">
        <v>638</v>
      </c>
      <c r="D156" s="62" t="s">
        <v>639</v>
      </c>
      <c r="E156" s="62" t="s">
        <v>640</v>
      </c>
      <c r="F156" s="62" t="s">
        <v>151</v>
      </c>
      <c r="G156" s="62"/>
    </row>
    <row r="157" customFormat="false" ht="13.8" hidden="false" customHeight="false" outlineLevel="0" collapsed="false">
      <c r="A157" s="62" t="n">
        <v>156</v>
      </c>
      <c r="B157" s="62" t="s">
        <v>248</v>
      </c>
      <c r="C157" s="62" t="s">
        <v>641</v>
      </c>
      <c r="D157" s="62" t="s">
        <v>642</v>
      </c>
      <c r="E157" s="62" t="s">
        <v>643</v>
      </c>
      <c r="F157" s="62" t="s">
        <v>151</v>
      </c>
      <c r="G157" s="62"/>
    </row>
    <row r="158" customFormat="false" ht="13.8" hidden="false" customHeight="false" outlineLevel="0" collapsed="false">
      <c r="A158" s="62" t="n">
        <v>157</v>
      </c>
      <c r="B158" s="62" t="s">
        <v>248</v>
      </c>
      <c r="C158" s="62" t="s">
        <v>644</v>
      </c>
      <c r="D158" s="62" t="s">
        <v>645</v>
      </c>
      <c r="E158" s="62" t="s">
        <v>646</v>
      </c>
      <c r="F158" s="62" t="s">
        <v>151</v>
      </c>
      <c r="G158" s="62"/>
    </row>
    <row r="159" customFormat="false" ht="13.8" hidden="false" customHeight="false" outlineLevel="0" collapsed="false">
      <c r="A159" s="62" t="n">
        <v>158</v>
      </c>
      <c r="B159" s="62" t="s">
        <v>248</v>
      </c>
      <c r="C159" s="62" t="s">
        <v>647</v>
      </c>
      <c r="D159" s="62" t="s">
        <v>648</v>
      </c>
      <c r="E159" s="62" t="s">
        <v>649</v>
      </c>
      <c r="F159" s="62" t="s">
        <v>151</v>
      </c>
      <c r="G159" s="62"/>
    </row>
    <row r="160" customFormat="false" ht="13.8" hidden="false" customHeight="false" outlineLevel="0" collapsed="false">
      <c r="A160" s="62" t="n">
        <v>159</v>
      </c>
      <c r="B160" s="62" t="s">
        <v>248</v>
      </c>
      <c r="C160" s="62" t="s">
        <v>650</v>
      </c>
      <c r="D160" s="62" t="s">
        <v>651</v>
      </c>
      <c r="E160" s="62" t="s">
        <v>652</v>
      </c>
      <c r="F160" s="62" t="s">
        <v>151</v>
      </c>
      <c r="G160" s="62"/>
    </row>
    <row r="161" customFormat="false" ht="13.8" hidden="false" customHeight="false" outlineLevel="0" collapsed="false">
      <c r="A161" s="62" t="n">
        <v>160</v>
      </c>
      <c r="B161" s="62" t="s">
        <v>248</v>
      </c>
      <c r="C161" s="62" t="s">
        <v>653</v>
      </c>
      <c r="D161" s="62" t="s">
        <v>654</v>
      </c>
      <c r="E161" s="62" t="s">
        <v>655</v>
      </c>
      <c r="F161" s="62" t="s">
        <v>151</v>
      </c>
      <c r="G161" s="62"/>
    </row>
    <row r="162" customFormat="false" ht="13.8" hidden="false" customHeight="false" outlineLevel="0" collapsed="false">
      <c r="A162" s="62" t="n">
        <v>161</v>
      </c>
      <c r="B162" s="62" t="s">
        <v>248</v>
      </c>
      <c r="C162" s="62" t="s">
        <v>656</v>
      </c>
      <c r="D162" s="62" t="s">
        <v>657</v>
      </c>
      <c r="E162" s="62" t="s">
        <v>658</v>
      </c>
      <c r="F162" s="62" t="s">
        <v>151</v>
      </c>
      <c r="G162" s="62"/>
    </row>
    <row r="163" customFormat="false" ht="13.8" hidden="false" customHeight="false" outlineLevel="0" collapsed="false">
      <c r="A163" s="62" t="n">
        <v>162</v>
      </c>
      <c r="B163" s="62" t="s">
        <v>248</v>
      </c>
      <c r="C163" s="62" t="s">
        <v>659</v>
      </c>
      <c r="D163" s="62" t="s">
        <v>660</v>
      </c>
      <c r="E163" s="62" t="s">
        <v>661</v>
      </c>
      <c r="F163" s="62" t="s">
        <v>151</v>
      </c>
      <c r="G163" s="62"/>
    </row>
    <row r="164" customFormat="false" ht="13.8" hidden="false" customHeight="false" outlineLevel="0" collapsed="false">
      <c r="A164" s="62" t="n">
        <v>163</v>
      </c>
      <c r="B164" s="62" t="n">
        <v>5000</v>
      </c>
      <c r="C164" s="62" t="s">
        <v>662</v>
      </c>
      <c r="D164" s="62" t="s">
        <v>663</v>
      </c>
      <c r="E164" s="62" t="s">
        <v>664</v>
      </c>
      <c r="F164" s="62" t="s">
        <v>151</v>
      </c>
      <c r="G164" s="62"/>
    </row>
    <row r="165" customFormat="false" ht="13.8" hidden="false" customHeight="false" outlineLevel="0" collapsed="false">
      <c r="A165" s="62" t="n">
        <v>164</v>
      </c>
      <c r="B165" s="62" t="s">
        <v>248</v>
      </c>
      <c r="C165" s="62" t="s">
        <v>665</v>
      </c>
      <c r="D165" s="62" t="s">
        <v>666</v>
      </c>
      <c r="E165" s="62" t="s">
        <v>667</v>
      </c>
      <c r="F165" s="62" t="s">
        <v>151</v>
      </c>
      <c r="G165" s="62"/>
    </row>
    <row r="166" customFormat="false" ht="13.8" hidden="false" customHeight="false" outlineLevel="0" collapsed="false">
      <c r="A166" s="62" t="n">
        <v>165</v>
      </c>
      <c r="B166" s="62" t="s">
        <v>248</v>
      </c>
      <c r="C166" s="62" t="s">
        <v>668</v>
      </c>
      <c r="D166" s="62" t="s">
        <v>669</v>
      </c>
      <c r="E166" s="62" t="s">
        <v>670</v>
      </c>
      <c r="F166" s="62" t="s">
        <v>151</v>
      </c>
      <c r="G166" s="62"/>
    </row>
    <row r="167" customFormat="false" ht="13.8" hidden="false" customHeight="false" outlineLevel="0" collapsed="false">
      <c r="A167" s="62" t="n">
        <v>166</v>
      </c>
      <c r="B167" s="62" t="s">
        <v>248</v>
      </c>
      <c r="C167" s="62" t="s">
        <v>671</v>
      </c>
      <c r="D167" s="62" t="s">
        <v>672</v>
      </c>
      <c r="E167" s="62" t="s">
        <v>673</v>
      </c>
      <c r="F167" s="62" t="s">
        <v>151</v>
      </c>
      <c r="G167" s="62"/>
    </row>
    <row r="168" customFormat="false" ht="13.8" hidden="false" customHeight="false" outlineLevel="0" collapsed="false">
      <c r="A168" s="62" t="n">
        <v>167</v>
      </c>
      <c r="B168" s="62" t="s">
        <v>248</v>
      </c>
      <c r="C168" s="62" t="s">
        <v>674</v>
      </c>
      <c r="D168" s="62" t="s">
        <v>675</v>
      </c>
      <c r="E168" s="62" t="s">
        <v>676</v>
      </c>
      <c r="F168" s="62" t="s">
        <v>151</v>
      </c>
      <c r="G168" s="62"/>
    </row>
    <row r="169" customFormat="false" ht="13.8" hidden="false" customHeight="false" outlineLevel="0" collapsed="false">
      <c r="A169" s="62" t="n">
        <v>168</v>
      </c>
      <c r="B169" s="62" t="s">
        <v>248</v>
      </c>
      <c r="C169" s="62" t="s">
        <v>677</v>
      </c>
      <c r="D169" s="62" t="s">
        <v>678</v>
      </c>
      <c r="E169" s="62" t="s">
        <v>679</v>
      </c>
      <c r="F169" s="62" t="s">
        <v>151</v>
      </c>
      <c r="G169" s="62"/>
    </row>
    <row r="170" customFormat="false" ht="13.8" hidden="false" customHeight="false" outlineLevel="0" collapsed="false">
      <c r="A170" s="62" t="n">
        <v>169</v>
      </c>
      <c r="B170" s="62" t="s">
        <v>248</v>
      </c>
      <c r="C170" s="62" t="s">
        <v>680</v>
      </c>
      <c r="D170" s="62" t="s">
        <v>681</v>
      </c>
      <c r="E170" s="62" t="s">
        <v>682</v>
      </c>
      <c r="F170" s="62" t="s">
        <v>151</v>
      </c>
      <c r="G170" s="62"/>
    </row>
    <row r="171" customFormat="false" ht="13.8" hidden="false" customHeight="false" outlineLevel="0" collapsed="false">
      <c r="A171" s="62" t="n">
        <v>170</v>
      </c>
      <c r="B171" s="62" t="s">
        <v>248</v>
      </c>
      <c r="C171" s="62" t="s">
        <v>650</v>
      </c>
      <c r="D171" s="62" t="s">
        <v>683</v>
      </c>
      <c r="E171" s="62" t="s">
        <v>684</v>
      </c>
      <c r="F171" s="62" t="s">
        <v>151</v>
      </c>
      <c r="G171" s="62"/>
    </row>
    <row r="172" customFormat="false" ht="13.8" hidden="false" customHeight="false" outlineLevel="0" collapsed="false">
      <c r="A172" s="62" t="n">
        <v>171</v>
      </c>
      <c r="B172" s="62" t="s">
        <v>239</v>
      </c>
      <c r="C172" s="62" t="s">
        <v>685</v>
      </c>
      <c r="D172" s="62" t="s">
        <v>686</v>
      </c>
      <c r="E172" s="62" t="s">
        <v>687</v>
      </c>
      <c r="F172" s="62" t="s">
        <v>151</v>
      </c>
      <c r="G172" s="62"/>
    </row>
    <row r="173" customFormat="false" ht="13.8" hidden="false" customHeight="false" outlineLevel="0" collapsed="false">
      <c r="A173" s="62" t="n">
        <v>172</v>
      </c>
      <c r="B173" s="62" t="s">
        <v>637</v>
      </c>
      <c r="C173" s="62" t="s">
        <v>688</v>
      </c>
      <c r="D173" s="62" t="s">
        <v>689</v>
      </c>
      <c r="E173" s="62" t="s">
        <v>690</v>
      </c>
      <c r="F173" s="62" t="s">
        <v>151</v>
      </c>
      <c r="G173" s="62"/>
    </row>
    <row r="174" customFormat="false" ht="13.8" hidden="false" customHeight="false" outlineLevel="0" collapsed="false">
      <c r="A174" s="62" t="n">
        <v>173</v>
      </c>
      <c r="B174" s="62" t="s">
        <v>248</v>
      </c>
      <c r="C174" s="62" t="s">
        <v>691</v>
      </c>
      <c r="D174" s="62" t="s">
        <v>692</v>
      </c>
      <c r="E174" s="62" t="s">
        <v>693</v>
      </c>
      <c r="F174" s="62" t="s">
        <v>151</v>
      </c>
      <c r="G174" s="62"/>
    </row>
    <row r="175" customFormat="false" ht="13.8" hidden="false" customHeight="false" outlineLevel="0" collapsed="false">
      <c r="A175" s="62" t="n">
        <v>174</v>
      </c>
      <c r="B175" s="62" t="s">
        <v>248</v>
      </c>
      <c r="C175" s="62" t="s">
        <v>694</v>
      </c>
      <c r="D175" s="62" t="s">
        <v>695</v>
      </c>
      <c r="E175" s="62" t="s">
        <v>696</v>
      </c>
      <c r="F175" s="62" t="s">
        <v>151</v>
      </c>
      <c r="G175" s="62"/>
    </row>
    <row r="176" customFormat="false" ht="13.8" hidden="false" customHeight="false" outlineLevel="0" collapsed="false">
      <c r="A176" s="62" t="n">
        <v>175</v>
      </c>
      <c r="B176" s="62" t="s">
        <v>248</v>
      </c>
      <c r="C176" s="62" t="s">
        <v>697</v>
      </c>
      <c r="D176" s="62" t="s">
        <v>698</v>
      </c>
      <c r="E176" s="62" t="s">
        <v>699</v>
      </c>
      <c r="F176" s="62" t="s">
        <v>151</v>
      </c>
      <c r="G176" s="62"/>
    </row>
    <row r="177" customFormat="false" ht="13.8" hidden="false" customHeight="false" outlineLevel="0" collapsed="false">
      <c r="A177" s="62" t="n">
        <v>176</v>
      </c>
      <c r="B177" s="62" t="s">
        <v>248</v>
      </c>
      <c r="C177" s="62" t="s">
        <v>700</v>
      </c>
      <c r="D177" s="62" t="s">
        <v>701</v>
      </c>
      <c r="E177" s="62" t="s">
        <v>702</v>
      </c>
      <c r="F177" s="62" t="s">
        <v>151</v>
      </c>
      <c r="G177" s="62"/>
    </row>
    <row r="178" customFormat="false" ht="13.8" hidden="false" customHeight="false" outlineLevel="0" collapsed="false">
      <c r="A178" s="62" t="n">
        <v>177</v>
      </c>
      <c r="B178" s="62" t="s">
        <v>248</v>
      </c>
      <c r="C178" s="62" t="s">
        <v>703</v>
      </c>
      <c r="D178" s="62" t="s">
        <v>704</v>
      </c>
      <c r="E178" s="62" t="s">
        <v>705</v>
      </c>
      <c r="F178" s="62" t="s">
        <v>151</v>
      </c>
      <c r="G178" s="62"/>
    </row>
    <row r="179" customFormat="false" ht="13.8" hidden="false" customHeight="false" outlineLevel="0" collapsed="false">
      <c r="A179" s="62" t="n">
        <v>178</v>
      </c>
      <c r="B179" s="62" t="s">
        <v>248</v>
      </c>
      <c r="C179" s="62" t="s">
        <v>706</v>
      </c>
      <c r="D179" s="62" t="s">
        <v>707</v>
      </c>
      <c r="E179" s="62" t="s">
        <v>708</v>
      </c>
      <c r="F179" s="62" t="s">
        <v>151</v>
      </c>
      <c r="G179" s="62"/>
    </row>
    <row r="180" customFormat="false" ht="13.8" hidden="false" customHeight="false" outlineLevel="0" collapsed="false">
      <c r="A180" s="62" t="n">
        <v>179</v>
      </c>
      <c r="B180" s="62" t="s">
        <v>248</v>
      </c>
      <c r="C180" s="62" t="s">
        <v>709</v>
      </c>
      <c r="D180" s="62" t="s">
        <v>710</v>
      </c>
      <c r="E180" s="62" t="s">
        <v>711</v>
      </c>
      <c r="F180" s="62" t="s">
        <v>151</v>
      </c>
      <c r="G180" s="62"/>
    </row>
    <row r="181" customFormat="false" ht="13.8" hidden="false" customHeight="false" outlineLevel="0" collapsed="false">
      <c r="A181" s="62" t="n">
        <v>180</v>
      </c>
      <c r="B181" s="62" t="s">
        <v>248</v>
      </c>
      <c r="C181" s="62" t="s">
        <v>712</v>
      </c>
      <c r="D181" s="62" t="s">
        <v>681</v>
      </c>
      <c r="E181" s="62" t="s">
        <v>713</v>
      </c>
      <c r="F181" s="62" t="s">
        <v>151</v>
      </c>
      <c r="G181" s="62"/>
    </row>
    <row r="182" customFormat="false" ht="13.8" hidden="false" customHeight="false" outlineLevel="0" collapsed="false">
      <c r="A182" s="62" t="n">
        <v>181</v>
      </c>
      <c r="B182" s="62" t="s">
        <v>248</v>
      </c>
      <c r="C182" s="62" t="s">
        <v>714</v>
      </c>
      <c r="D182" s="62" t="s">
        <v>715</v>
      </c>
      <c r="E182" s="62" t="s">
        <v>716</v>
      </c>
      <c r="F182" s="62" t="s">
        <v>151</v>
      </c>
      <c r="G182" s="62"/>
    </row>
    <row r="183" customFormat="false" ht="13.8" hidden="false" customHeight="false" outlineLevel="0" collapsed="false">
      <c r="A183" s="62" t="n">
        <v>182</v>
      </c>
      <c r="B183" s="62" t="s">
        <v>248</v>
      </c>
      <c r="C183" s="62" t="s">
        <v>717</v>
      </c>
      <c r="D183" s="62" t="s">
        <v>718</v>
      </c>
      <c r="E183" s="62" t="s">
        <v>719</v>
      </c>
      <c r="F183" s="62" t="s">
        <v>151</v>
      </c>
      <c r="G183" s="62"/>
    </row>
    <row r="184" customFormat="false" ht="13.8" hidden="false" customHeight="false" outlineLevel="0" collapsed="false">
      <c r="A184" s="62" t="n">
        <v>183</v>
      </c>
      <c r="B184" s="62" t="s">
        <v>248</v>
      </c>
      <c r="C184" s="62" t="s">
        <v>720</v>
      </c>
      <c r="D184" s="62" t="s">
        <v>721</v>
      </c>
      <c r="E184" s="62" t="s">
        <v>722</v>
      </c>
      <c r="F184" s="62" t="s">
        <v>151</v>
      </c>
      <c r="G184" s="62"/>
    </row>
    <row r="185" customFormat="false" ht="13.8" hidden="false" customHeight="false" outlineLevel="0" collapsed="false">
      <c r="A185" s="62" t="n">
        <v>184</v>
      </c>
      <c r="B185" s="62" t="s">
        <v>248</v>
      </c>
      <c r="C185" s="62" t="s">
        <v>712</v>
      </c>
      <c r="D185" s="62" t="s">
        <v>723</v>
      </c>
      <c r="E185" s="62" t="s">
        <v>724</v>
      </c>
      <c r="F185" s="62" t="s">
        <v>151</v>
      </c>
      <c r="G185" s="62"/>
    </row>
    <row r="186" customFormat="false" ht="13.8" hidden="false" customHeight="false" outlineLevel="0" collapsed="false">
      <c r="A186" s="62" t="n">
        <v>185</v>
      </c>
      <c r="B186" s="62" t="s">
        <v>248</v>
      </c>
      <c r="C186" s="62" t="s">
        <v>725</v>
      </c>
      <c r="D186" s="62" t="s">
        <v>726</v>
      </c>
      <c r="E186" s="62" t="s">
        <v>727</v>
      </c>
      <c r="F186" s="62" t="s">
        <v>151</v>
      </c>
      <c r="G186" s="62"/>
    </row>
    <row r="187" customFormat="false" ht="13.8" hidden="false" customHeight="false" outlineLevel="0" collapsed="false">
      <c r="A187" s="62" t="n">
        <v>186</v>
      </c>
      <c r="B187" s="62" t="s">
        <v>248</v>
      </c>
      <c r="C187" s="62" t="s">
        <v>728</v>
      </c>
      <c r="D187" s="62" t="s">
        <v>729</v>
      </c>
      <c r="E187" s="62" t="s">
        <v>730</v>
      </c>
      <c r="F187" s="62" t="s">
        <v>151</v>
      </c>
      <c r="G187" s="62"/>
    </row>
    <row r="188" customFormat="false" ht="13.8" hidden="false" customHeight="false" outlineLevel="0" collapsed="false">
      <c r="A188" s="62" t="n">
        <v>187</v>
      </c>
      <c r="B188" s="62" t="s">
        <v>248</v>
      </c>
      <c r="C188" s="62" t="s">
        <v>731</v>
      </c>
      <c r="D188" s="62" t="s">
        <v>732</v>
      </c>
      <c r="E188" s="62" t="s">
        <v>733</v>
      </c>
      <c r="F188" s="62" t="s">
        <v>151</v>
      </c>
      <c r="G188" s="62"/>
    </row>
    <row r="189" customFormat="false" ht="13.8" hidden="false" customHeight="false" outlineLevel="0" collapsed="false">
      <c r="A189" s="62" t="n">
        <v>188</v>
      </c>
      <c r="B189" s="62" t="s">
        <v>239</v>
      </c>
      <c r="C189" s="62" t="s">
        <v>734</v>
      </c>
      <c r="D189" s="62" t="s">
        <v>735</v>
      </c>
      <c r="E189" s="62" t="s">
        <v>736</v>
      </c>
      <c r="F189" s="62" t="s">
        <v>151</v>
      </c>
      <c r="G189" s="62"/>
    </row>
    <row r="190" customFormat="false" ht="13.8" hidden="false" customHeight="false" outlineLevel="0" collapsed="false">
      <c r="A190" s="62" t="n">
        <v>189</v>
      </c>
      <c r="B190" s="62" t="s">
        <v>248</v>
      </c>
      <c r="C190" s="62" t="s">
        <v>737</v>
      </c>
      <c r="D190" s="62" t="s">
        <v>738</v>
      </c>
      <c r="E190" s="62" t="s">
        <v>739</v>
      </c>
      <c r="F190" s="62" t="s">
        <v>151</v>
      </c>
      <c r="G190" s="62"/>
    </row>
    <row r="191" customFormat="false" ht="13.8" hidden="false" customHeight="false" outlineLevel="0" collapsed="false">
      <c r="A191" s="62" t="n">
        <v>190</v>
      </c>
      <c r="B191" s="62" t="s">
        <v>244</v>
      </c>
      <c r="C191" s="62" t="s">
        <v>740</v>
      </c>
      <c r="D191" s="62" t="s">
        <v>741</v>
      </c>
      <c r="E191" s="62" t="s">
        <v>742</v>
      </c>
      <c r="F191" s="62" t="s">
        <v>151</v>
      </c>
      <c r="G191" s="62"/>
    </row>
    <row r="192" customFormat="false" ht="13.8" hidden="false" customHeight="false" outlineLevel="0" collapsed="false">
      <c r="A192" s="62" t="n">
        <v>191</v>
      </c>
      <c r="B192" s="62" t="s">
        <v>248</v>
      </c>
      <c r="C192" s="62" t="s">
        <v>743</v>
      </c>
      <c r="D192" s="62" t="s">
        <v>744</v>
      </c>
      <c r="E192" s="62" t="s">
        <v>745</v>
      </c>
      <c r="F192" s="62" t="s">
        <v>151</v>
      </c>
      <c r="G192" s="62"/>
    </row>
    <row r="193" customFormat="false" ht="13.8" hidden="false" customHeight="false" outlineLevel="0" collapsed="false">
      <c r="A193" s="62" t="n">
        <v>192</v>
      </c>
      <c r="B193" s="62" t="s">
        <v>248</v>
      </c>
      <c r="C193" s="62" t="s">
        <v>714</v>
      </c>
      <c r="D193" s="62" t="s">
        <v>746</v>
      </c>
      <c r="E193" s="62" t="s">
        <v>747</v>
      </c>
      <c r="F193" s="62" t="s">
        <v>151</v>
      </c>
      <c r="G193" s="62"/>
    </row>
    <row r="194" customFormat="false" ht="13.8" hidden="false" customHeight="false" outlineLevel="0" collapsed="false">
      <c r="A194" s="62" t="n">
        <v>193</v>
      </c>
      <c r="B194" s="62" t="s">
        <v>248</v>
      </c>
      <c r="C194" s="62" t="s">
        <v>748</v>
      </c>
      <c r="D194" s="62" t="s">
        <v>749</v>
      </c>
      <c r="E194" s="62" t="s">
        <v>750</v>
      </c>
      <c r="F194" s="62" t="s">
        <v>151</v>
      </c>
      <c r="G194" s="62"/>
    </row>
    <row r="195" customFormat="false" ht="13.8" hidden="false" customHeight="false" outlineLevel="0" collapsed="false">
      <c r="A195" s="62" t="n">
        <v>194</v>
      </c>
      <c r="B195" s="62" t="s">
        <v>248</v>
      </c>
      <c r="C195" s="62" t="s">
        <v>751</v>
      </c>
      <c r="D195" s="62" t="s">
        <v>752</v>
      </c>
      <c r="E195" s="62" t="s">
        <v>753</v>
      </c>
      <c r="F195" s="62" t="s">
        <v>151</v>
      </c>
      <c r="G195" s="62"/>
    </row>
    <row r="196" customFormat="false" ht="13.8" hidden="false" customHeight="false" outlineLevel="0" collapsed="false">
      <c r="A196" s="62" t="n">
        <v>195</v>
      </c>
      <c r="B196" s="62" t="s">
        <v>248</v>
      </c>
      <c r="C196" s="62" t="s">
        <v>751</v>
      </c>
      <c r="D196" s="62" t="s">
        <v>754</v>
      </c>
      <c r="E196" s="62" t="s">
        <v>755</v>
      </c>
      <c r="F196" s="62" t="s">
        <v>151</v>
      </c>
      <c r="G196" s="62"/>
    </row>
    <row r="197" customFormat="false" ht="13.8" hidden="false" customHeight="false" outlineLevel="0" collapsed="false">
      <c r="A197" s="62" t="n">
        <v>196</v>
      </c>
      <c r="B197" s="62" t="s">
        <v>248</v>
      </c>
      <c r="C197" s="62" t="s">
        <v>756</v>
      </c>
      <c r="D197" s="62" t="s">
        <v>757</v>
      </c>
      <c r="E197" s="62" t="s">
        <v>758</v>
      </c>
      <c r="F197" s="62" t="s">
        <v>151</v>
      </c>
      <c r="G197" s="62"/>
    </row>
    <row r="198" customFormat="false" ht="13.8" hidden="false" customHeight="false" outlineLevel="0" collapsed="false">
      <c r="A198" s="62" t="n">
        <v>197</v>
      </c>
      <c r="B198" s="62" t="n">
        <v>200</v>
      </c>
      <c r="C198" s="62" t="s">
        <v>759</v>
      </c>
      <c r="D198" s="62" t="s">
        <v>760</v>
      </c>
      <c r="E198" s="62" t="s">
        <v>761</v>
      </c>
      <c r="F198" s="62" t="s">
        <v>151</v>
      </c>
      <c r="G198" s="62"/>
    </row>
    <row r="199" customFormat="false" ht="13.8" hidden="false" customHeight="false" outlineLevel="0" collapsed="false">
      <c r="A199" s="62" t="n">
        <v>198</v>
      </c>
      <c r="B199" s="62" t="n">
        <v>200</v>
      </c>
      <c r="C199" s="62" t="s">
        <v>762</v>
      </c>
      <c r="D199" s="62" t="s">
        <v>763</v>
      </c>
      <c r="E199" s="62" t="s">
        <v>764</v>
      </c>
      <c r="F199" s="62" t="s">
        <v>151</v>
      </c>
      <c r="G199" s="62"/>
    </row>
    <row r="200" customFormat="false" ht="13.8" hidden="false" customHeight="false" outlineLevel="0" collapsed="false">
      <c r="A200" s="62" t="n">
        <v>199</v>
      </c>
      <c r="B200" s="62" t="n">
        <v>2000</v>
      </c>
      <c r="C200" s="62" t="s">
        <v>765</v>
      </c>
      <c r="D200" s="62" t="s">
        <v>766</v>
      </c>
      <c r="E200" s="62" t="s">
        <v>767</v>
      </c>
      <c r="F200" s="62" t="s">
        <v>151</v>
      </c>
      <c r="G200" s="62"/>
    </row>
    <row r="201" customFormat="false" ht="13.8" hidden="false" customHeight="false" outlineLevel="0" collapsed="false">
      <c r="A201" s="62" t="n">
        <v>200</v>
      </c>
      <c r="B201" s="62" t="n">
        <v>500</v>
      </c>
      <c r="C201" s="62" t="s">
        <v>768</v>
      </c>
      <c r="D201" s="62" t="s">
        <v>769</v>
      </c>
      <c r="E201" s="62" t="s">
        <v>770</v>
      </c>
      <c r="F201" s="62"/>
      <c r="G201" s="62" t="s">
        <v>771</v>
      </c>
    </row>
    <row r="202" customFormat="false" ht="13.8" hidden="false" customHeight="false" outlineLevel="0" collapsed="false">
      <c r="A202" s="62" t="n">
        <v>201</v>
      </c>
      <c r="B202" s="62" t="n">
        <v>500</v>
      </c>
      <c r="C202" s="62" t="s">
        <v>772</v>
      </c>
      <c r="D202" s="62" t="s">
        <v>773</v>
      </c>
      <c r="E202" s="62" t="s">
        <v>774</v>
      </c>
      <c r="F202" s="62"/>
      <c r="G202" s="62" t="s">
        <v>771</v>
      </c>
    </row>
    <row r="203" customFormat="false" ht="13.8" hidden="false" customHeight="false" outlineLevel="0" collapsed="false">
      <c r="A203" s="62" t="n">
        <v>202</v>
      </c>
      <c r="B203" s="62" t="n">
        <v>500</v>
      </c>
      <c r="C203" s="62" t="s">
        <v>775</v>
      </c>
      <c r="D203" s="62" t="s">
        <v>776</v>
      </c>
      <c r="E203" s="62" t="s">
        <v>777</v>
      </c>
      <c r="F203" s="62"/>
      <c r="G203" s="62" t="s">
        <v>771</v>
      </c>
    </row>
    <row r="204" customFormat="false" ht="13.8" hidden="false" customHeight="false" outlineLevel="0" collapsed="false">
      <c r="A204" s="62" t="n">
        <v>203</v>
      </c>
      <c r="B204" s="62" t="n">
        <v>500</v>
      </c>
      <c r="C204" s="62" t="s">
        <v>778</v>
      </c>
      <c r="D204" s="62" t="s">
        <v>779</v>
      </c>
      <c r="E204" s="62" t="s">
        <v>780</v>
      </c>
      <c r="F204" s="62"/>
      <c r="G204" s="62" t="s">
        <v>771</v>
      </c>
    </row>
    <row r="205" customFormat="false" ht="13.8" hidden="false" customHeight="false" outlineLevel="0" collapsed="false">
      <c r="A205" s="62" t="n">
        <v>204</v>
      </c>
      <c r="B205" s="62" t="n">
        <v>500</v>
      </c>
      <c r="C205" s="62" t="s">
        <v>781</v>
      </c>
      <c r="D205" s="62" t="s">
        <v>782</v>
      </c>
      <c r="E205" s="62" t="s">
        <v>783</v>
      </c>
      <c r="F205" s="62"/>
      <c r="G205" s="62" t="s">
        <v>771</v>
      </c>
    </row>
    <row r="206" customFormat="false" ht="13.8" hidden="false" customHeight="false" outlineLevel="0" collapsed="false">
      <c r="A206" s="62" t="n">
        <v>205</v>
      </c>
      <c r="B206" s="62" t="n">
        <v>500</v>
      </c>
      <c r="C206" s="62" t="s">
        <v>784</v>
      </c>
      <c r="D206" s="62" t="s">
        <v>785</v>
      </c>
      <c r="E206" s="62" t="s">
        <v>786</v>
      </c>
      <c r="F206" s="62"/>
      <c r="G206" s="62" t="s">
        <v>771</v>
      </c>
    </row>
    <row r="207" customFormat="false" ht="13.8" hidden="false" customHeight="false" outlineLevel="0" collapsed="false">
      <c r="A207" s="62" t="n">
        <v>206</v>
      </c>
      <c r="B207" s="62" t="n">
        <v>500</v>
      </c>
      <c r="C207" s="62" t="s">
        <v>787</v>
      </c>
      <c r="D207" s="62" t="s">
        <v>788</v>
      </c>
      <c r="E207" s="62" t="s">
        <v>789</v>
      </c>
      <c r="F207" s="62"/>
      <c r="G207" s="62" t="s">
        <v>771</v>
      </c>
    </row>
    <row r="208" customFormat="false" ht="13.8" hidden="false" customHeight="false" outlineLevel="0" collapsed="false">
      <c r="A208" s="61" t="n">
        <v>207</v>
      </c>
      <c r="B208" s="61" t="n">
        <v>20</v>
      </c>
      <c r="C208" s="61" t="s">
        <v>790</v>
      </c>
      <c r="D208" s="61" t="s">
        <v>791</v>
      </c>
      <c r="E208" s="61" t="s">
        <v>792</v>
      </c>
      <c r="F208" s="61" t="s">
        <v>793</v>
      </c>
      <c r="G208" s="61"/>
    </row>
    <row r="209" customFormat="false" ht="13.8" hidden="false" customHeight="false" outlineLevel="0" collapsed="false">
      <c r="A209" s="61" t="n">
        <v>208</v>
      </c>
      <c r="B209" s="61" t="n">
        <v>200</v>
      </c>
      <c r="C209" s="61" t="s">
        <v>794</v>
      </c>
      <c r="D209" s="61" t="s">
        <v>795</v>
      </c>
      <c r="E209" s="61" t="s">
        <v>796</v>
      </c>
      <c r="F209" s="61" t="s">
        <v>793</v>
      </c>
      <c r="G209" s="61"/>
    </row>
    <row r="210" customFormat="false" ht="13.8" hidden="false" customHeight="false" outlineLevel="0" collapsed="false">
      <c r="A210" s="61" t="n">
        <v>209</v>
      </c>
      <c r="B210" s="61" t="n">
        <v>200</v>
      </c>
      <c r="C210" s="61" t="s">
        <v>797</v>
      </c>
      <c r="D210" s="61" t="s">
        <v>798</v>
      </c>
      <c r="E210" s="61" t="s">
        <v>799</v>
      </c>
      <c r="F210" s="61" t="s">
        <v>793</v>
      </c>
      <c r="G210" s="61"/>
    </row>
    <row r="211" customFormat="false" ht="13.8" hidden="false" customHeight="false" outlineLevel="0" collapsed="false">
      <c r="A211" s="61" t="n">
        <v>210</v>
      </c>
      <c r="B211" s="61" t="n">
        <v>2000</v>
      </c>
      <c r="C211" s="61" t="s">
        <v>800</v>
      </c>
      <c r="D211" s="61" t="s">
        <v>801</v>
      </c>
      <c r="E211" s="61" t="s">
        <v>802</v>
      </c>
      <c r="F211" s="61" t="s">
        <v>793</v>
      </c>
      <c r="G211" s="61"/>
    </row>
    <row r="212" customFormat="false" ht="13.8" hidden="false" customHeight="false" outlineLevel="0" collapsed="false">
      <c r="A212" s="62" t="n">
        <v>211</v>
      </c>
      <c r="B212" s="62" t="n">
        <v>200</v>
      </c>
      <c r="C212" s="62" t="s">
        <v>803</v>
      </c>
      <c r="D212" s="62" t="s">
        <v>804</v>
      </c>
      <c r="E212" s="62" t="s">
        <v>805</v>
      </c>
      <c r="F212" s="62" t="s">
        <v>806</v>
      </c>
      <c r="G212" s="62"/>
    </row>
    <row r="213" customFormat="false" ht="13.8" hidden="false" customHeight="false" outlineLevel="0" collapsed="false">
      <c r="A213" s="62" t="n">
        <v>212</v>
      </c>
      <c r="B213" s="62" t="n">
        <v>200</v>
      </c>
      <c r="C213" s="62" t="s">
        <v>807</v>
      </c>
      <c r="D213" s="62" t="s">
        <v>808</v>
      </c>
      <c r="E213" s="62" t="s">
        <v>809</v>
      </c>
      <c r="F213" s="62" t="s">
        <v>806</v>
      </c>
      <c r="G213" s="62"/>
    </row>
    <row r="214" customFormat="false" ht="13.8" hidden="false" customHeight="false" outlineLevel="0" collapsed="false">
      <c r="A214" s="62" t="n">
        <v>213</v>
      </c>
      <c r="B214" s="62" t="n">
        <v>2000</v>
      </c>
      <c r="C214" s="62" t="s">
        <v>810</v>
      </c>
      <c r="D214" s="62" t="s">
        <v>808</v>
      </c>
      <c r="E214" s="62" t="s">
        <v>811</v>
      </c>
      <c r="F214" s="62" t="s">
        <v>806</v>
      </c>
      <c r="G214" s="6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2016-06-30T11:45:00Z</dcterms:created>
  <dc:creator>Karine LEBLANC</dc:creator>
  <dc:description/>
  <dc:language>fr-FR</dc:language>
  <cp:lastModifiedBy/>
  <dcterms:modified xsi:type="dcterms:W3CDTF">2018-07-09T18:45:19Z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1036-10.1.0.5672</vt:lpwstr>
  </property>
</Properties>
</file>