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/Desktop/Publications/PLOS One Submission/Revisions/Data/"/>
    </mc:Choice>
  </mc:AlternateContent>
  <xr:revisionPtr revIDLastSave="0" documentId="13_ncr:1_{CC76E830-13A1-F64F-8B8E-878918C40D6E}" xr6:coauthVersionLast="45" xr6:coauthVersionMax="45" xr10:uidLastSave="{00000000-0000-0000-0000-000000000000}"/>
  <bookViews>
    <workbookView xWindow="640" yWindow="980" windowWidth="27640" windowHeight="16540" activeTab="3" xr2:uid="{4A3A82E4-8753-464A-AF8E-FC2EEA5DFE05}"/>
  </bookViews>
  <sheets>
    <sheet name="Colonization Experiment #1" sheetId="2" r:id="rId1"/>
    <sheet name="Colonization Experiment #2" sheetId="3" r:id="rId2"/>
    <sheet name="Final Numbers for Both" sheetId="1" r:id="rId3"/>
    <sheet name="Environmental Sampl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F5" i="4" s="1"/>
  <c r="G5" i="4" s="1"/>
  <c r="H5" i="4" s="1"/>
  <c r="J5" i="4" s="1"/>
  <c r="K5" i="4" s="1"/>
  <c r="F4" i="4"/>
  <c r="C4" i="4"/>
  <c r="F3" i="4"/>
  <c r="C3" i="4"/>
  <c r="F2" i="4"/>
  <c r="C2" i="4"/>
  <c r="G4" i="4" l="1"/>
  <c r="H4" i="4" s="1"/>
  <c r="J4" i="4" s="1"/>
  <c r="K4" i="4" s="1"/>
  <c r="G2" i="4"/>
  <c r="H2" i="4" s="1"/>
  <c r="J2" i="4" s="1"/>
  <c r="K2" i="4" s="1"/>
  <c r="G3" i="4"/>
  <c r="H3" i="4" s="1"/>
  <c r="J3" i="4" s="1"/>
  <c r="K3" i="4" s="1"/>
  <c r="J6" i="3" l="1"/>
  <c r="I239" i="3"/>
  <c r="J239" i="3" s="1"/>
  <c r="I238" i="3"/>
  <c r="J238" i="3" s="1"/>
  <c r="I237" i="3"/>
  <c r="J237" i="3" s="1"/>
  <c r="I232" i="3"/>
  <c r="J232" i="3" s="1"/>
  <c r="I231" i="3"/>
  <c r="J231" i="3" s="1"/>
  <c r="I227" i="3"/>
  <c r="J227" i="3" s="1"/>
  <c r="I226" i="3"/>
  <c r="J226" i="3" s="1"/>
  <c r="I222" i="3"/>
  <c r="J222" i="3" s="1"/>
  <c r="I221" i="3"/>
  <c r="J221" i="3" s="1"/>
  <c r="J224" i="3" s="1"/>
  <c r="I217" i="3"/>
  <c r="J217" i="3" s="1"/>
  <c r="I216" i="3"/>
  <c r="J216" i="3" s="1"/>
  <c r="J219" i="3" s="1"/>
  <c r="I212" i="3"/>
  <c r="J212" i="3" s="1"/>
  <c r="I211" i="3"/>
  <c r="J211" i="3" s="1"/>
  <c r="J208" i="3"/>
  <c r="J207" i="3"/>
  <c r="J206" i="3"/>
  <c r="I198" i="3"/>
  <c r="J198" i="3" s="1"/>
  <c r="I197" i="3"/>
  <c r="J197" i="3" s="1"/>
  <c r="I196" i="3"/>
  <c r="J196" i="3" s="1"/>
  <c r="I192" i="3"/>
  <c r="J192" i="3" s="1"/>
  <c r="I191" i="3"/>
  <c r="J191" i="3" s="1"/>
  <c r="I190" i="3"/>
  <c r="J190" i="3" s="1"/>
  <c r="I187" i="3"/>
  <c r="J187" i="3" s="1"/>
  <c r="I186" i="3"/>
  <c r="J186" i="3" s="1"/>
  <c r="I185" i="3"/>
  <c r="J185" i="3" s="1"/>
  <c r="I182" i="3"/>
  <c r="J182" i="3" s="1"/>
  <c r="I181" i="3"/>
  <c r="J181" i="3" s="1"/>
  <c r="I180" i="3"/>
  <c r="J180" i="3" s="1"/>
  <c r="I177" i="3"/>
  <c r="J177" i="3" s="1"/>
  <c r="I176" i="3"/>
  <c r="J176" i="3" s="1"/>
  <c r="I175" i="3"/>
  <c r="J175" i="3" s="1"/>
  <c r="I172" i="3"/>
  <c r="J172" i="3" s="1"/>
  <c r="I171" i="3"/>
  <c r="J171" i="3" s="1"/>
  <c r="I170" i="3"/>
  <c r="J170" i="3" s="1"/>
  <c r="J167" i="3"/>
  <c r="J166" i="3"/>
  <c r="J165" i="3"/>
  <c r="I157" i="3"/>
  <c r="J157" i="3" s="1"/>
  <c r="I156" i="3"/>
  <c r="J156" i="3" s="1"/>
  <c r="I155" i="3"/>
  <c r="J155" i="3" s="1"/>
  <c r="I151" i="3"/>
  <c r="J151" i="3" s="1"/>
  <c r="I150" i="3"/>
  <c r="J150" i="3" s="1"/>
  <c r="I149" i="3"/>
  <c r="J149" i="3" s="1"/>
  <c r="I146" i="3"/>
  <c r="J146" i="3" s="1"/>
  <c r="I145" i="3"/>
  <c r="J145" i="3" s="1"/>
  <c r="I144" i="3"/>
  <c r="J144" i="3" s="1"/>
  <c r="J147" i="3" s="1"/>
  <c r="I141" i="3"/>
  <c r="J141" i="3" s="1"/>
  <c r="I140" i="3"/>
  <c r="J140" i="3" s="1"/>
  <c r="I139" i="3"/>
  <c r="J139" i="3" s="1"/>
  <c r="I136" i="3"/>
  <c r="J136" i="3" s="1"/>
  <c r="I135" i="3"/>
  <c r="J135" i="3" s="1"/>
  <c r="I134" i="3"/>
  <c r="J134" i="3" s="1"/>
  <c r="I131" i="3"/>
  <c r="J131" i="3" s="1"/>
  <c r="I130" i="3"/>
  <c r="J130" i="3" s="1"/>
  <c r="I129" i="3"/>
  <c r="J129" i="3" s="1"/>
  <c r="J126" i="3"/>
  <c r="J125" i="3"/>
  <c r="J124" i="3"/>
  <c r="I116" i="3"/>
  <c r="J116" i="3" s="1"/>
  <c r="I115" i="3"/>
  <c r="J115" i="3" s="1"/>
  <c r="I114" i="3"/>
  <c r="J114" i="3" s="1"/>
  <c r="J110" i="3"/>
  <c r="I110" i="3"/>
  <c r="I109" i="3"/>
  <c r="J109" i="3" s="1"/>
  <c r="I108" i="3"/>
  <c r="J108" i="3" s="1"/>
  <c r="I105" i="3"/>
  <c r="J105" i="3" s="1"/>
  <c r="I104" i="3"/>
  <c r="J104" i="3" s="1"/>
  <c r="I103" i="3"/>
  <c r="J103" i="3" s="1"/>
  <c r="I100" i="3"/>
  <c r="J100" i="3" s="1"/>
  <c r="I99" i="3"/>
  <c r="J99" i="3" s="1"/>
  <c r="I98" i="3"/>
  <c r="J98" i="3" s="1"/>
  <c r="I95" i="3"/>
  <c r="J95" i="3" s="1"/>
  <c r="I94" i="3"/>
  <c r="J94" i="3" s="1"/>
  <c r="I93" i="3"/>
  <c r="J93" i="3" s="1"/>
  <c r="I90" i="3"/>
  <c r="J90" i="3" s="1"/>
  <c r="I89" i="3"/>
  <c r="J89" i="3" s="1"/>
  <c r="I88" i="3"/>
  <c r="J88" i="3" s="1"/>
  <c r="J85" i="3"/>
  <c r="J84" i="3"/>
  <c r="J83" i="3"/>
  <c r="I74" i="3"/>
  <c r="J74" i="3" s="1"/>
  <c r="I73" i="3"/>
  <c r="J73" i="3" s="1"/>
  <c r="I72" i="3"/>
  <c r="J72" i="3" s="1"/>
  <c r="I69" i="3"/>
  <c r="J69" i="3" s="1"/>
  <c r="I68" i="3"/>
  <c r="J68" i="3" s="1"/>
  <c r="I67" i="3"/>
  <c r="J67" i="3" s="1"/>
  <c r="I64" i="3"/>
  <c r="J64" i="3" s="1"/>
  <c r="I63" i="3"/>
  <c r="J63" i="3" s="1"/>
  <c r="I62" i="3"/>
  <c r="J62" i="3" s="1"/>
  <c r="J65" i="3" s="1"/>
  <c r="I59" i="3"/>
  <c r="J59" i="3" s="1"/>
  <c r="I58" i="3"/>
  <c r="J58" i="3" s="1"/>
  <c r="I57" i="3"/>
  <c r="J57" i="3" s="1"/>
  <c r="J60" i="3" s="1"/>
  <c r="I54" i="3"/>
  <c r="J54" i="3" s="1"/>
  <c r="I53" i="3"/>
  <c r="J53" i="3" s="1"/>
  <c r="I52" i="3"/>
  <c r="J52" i="3" s="1"/>
  <c r="I49" i="3"/>
  <c r="J49" i="3" s="1"/>
  <c r="I48" i="3"/>
  <c r="J48" i="3" s="1"/>
  <c r="I47" i="3"/>
  <c r="J47" i="3" s="1"/>
  <c r="J44" i="3"/>
  <c r="J43" i="3"/>
  <c r="J42" i="3"/>
  <c r="J45" i="3" s="1"/>
  <c r="I33" i="3"/>
  <c r="J33" i="3" s="1"/>
  <c r="I32" i="3"/>
  <c r="J32" i="3" s="1"/>
  <c r="I31" i="3"/>
  <c r="J31" i="3" s="1"/>
  <c r="J34" i="3" s="1"/>
  <c r="I28" i="3"/>
  <c r="J28" i="3" s="1"/>
  <c r="I27" i="3"/>
  <c r="J27" i="3" s="1"/>
  <c r="I26" i="3"/>
  <c r="J26" i="3" s="1"/>
  <c r="I23" i="3"/>
  <c r="J23" i="3" s="1"/>
  <c r="I22" i="3"/>
  <c r="J22" i="3" s="1"/>
  <c r="I21" i="3"/>
  <c r="J21" i="3" s="1"/>
  <c r="I18" i="3"/>
  <c r="J18" i="3" s="1"/>
  <c r="I17" i="3"/>
  <c r="J17" i="3" s="1"/>
  <c r="I16" i="3"/>
  <c r="J16" i="3" s="1"/>
  <c r="J19" i="3" s="1"/>
  <c r="I13" i="3"/>
  <c r="J13" i="3" s="1"/>
  <c r="I12" i="3"/>
  <c r="J12" i="3" s="1"/>
  <c r="I11" i="3"/>
  <c r="J11" i="3" s="1"/>
  <c r="J8" i="3"/>
  <c r="J7" i="3"/>
  <c r="J9" i="3"/>
  <c r="J234" i="3" l="1"/>
  <c r="J209" i="3"/>
  <c r="J106" i="3"/>
  <c r="J229" i="3"/>
  <c r="J86" i="3"/>
  <c r="J127" i="3"/>
  <c r="J168" i="3"/>
  <c r="J111" i="3"/>
  <c r="J29" i="3"/>
  <c r="J132" i="3"/>
  <c r="J173" i="3"/>
  <c r="J183" i="3"/>
  <c r="J50" i="3"/>
  <c r="J91" i="3"/>
  <c r="J193" i="3"/>
  <c r="J75" i="3"/>
  <c r="J117" i="3"/>
  <c r="J214" i="3"/>
  <c r="J152" i="3"/>
  <c r="J70" i="3"/>
  <c r="J14" i="3"/>
  <c r="J101" i="3"/>
  <c r="J142" i="3"/>
  <c r="J158" i="3"/>
  <c r="J55" i="3"/>
  <c r="J96" i="3"/>
  <c r="J137" i="3"/>
  <c r="J240" i="3"/>
  <c r="J24" i="3"/>
  <c r="J178" i="3"/>
  <c r="J188" i="3"/>
  <c r="J199" i="3"/>
  <c r="J111" i="2" l="1"/>
  <c r="K111" i="2" s="1"/>
  <c r="J110" i="2"/>
  <c r="K110" i="2" s="1"/>
  <c r="J109" i="2"/>
  <c r="K109" i="2" s="1"/>
  <c r="K112" i="2" s="1"/>
  <c r="J106" i="2"/>
  <c r="K106" i="2" s="1"/>
  <c r="J105" i="2"/>
  <c r="K105" i="2" s="1"/>
  <c r="J104" i="2"/>
  <c r="K104" i="2" s="1"/>
  <c r="J101" i="2"/>
  <c r="K101" i="2" s="1"/>
  <c r="J100" i="2"/>
  <c r="K100" i="2" s="1"/>
  <c r="J96" i="2"/>
  <c r="K96" i="2" s="1"/>
  <c r="J95" i="2"/>
  <c r="K95" i="2" s="1"/>
  <c r="J94" i="2"/>
  <c r="K94" i="2" s="1"/>
  <c r="J91" i="2"/>
  <c r="K91" i="2" s="1"/>
  <c r="J89" i="2"/>
  <c r="K89" i="2" s="1"/>
  <c r="J86" i="2"/>
  <c r="J87" i="2" s="1"/>
  <c r="J85" i="2"/>
  <c r="J84" i="2"/>
  <c r="J76" i="2"/>
  <c r="K76" i="2" s="1"/>
  <c r="J75" i="2"/>
  <c r="K75" i="2" s="1"/>
  <c r="J74" i="2"/>
  <c r="K74" i="2" s="1"/>
  <c r="J71" i="2"/>
  <c r="K71" i="2" s="1"/>
  <c r="J70" i="2"/>
  <c r="K70" i="2" s="1"/>
  <c r="J69" i="2"/>
  <c r="K69" i="2" s="1"/>
  <c r="J64" i="2"/>
  <c r="K64" i="2" s="1"/>
  <c r="J61" i="2"/>
  <c r="K61" i="2" s="1"/>
  <c r="J60" i="2"/>
  <c r="K60" i="2" s="1"/>
  <c r="J59" i="2"/>
  <c r="K59" i="2" s="1"/>
  <c r="K62" i="2" s="1"/>
  <c r="J56" i="2"/>
  <c r="K56" i="2" s="1"/>
  <c r="J55" i="2"/>
  <c r="K55" i="2" s="1"/>
  <c r="J51" i="2"/>
  <c r="J50" i="2"/>
  <c r="J49" i="2"/>
  <c r="J42" i="2"/>
  <c r="K42" i="2" s="1"/>
  <c r="J41" i="2"/>
  <c r="K41" i="2" s="1"/>
  <c r="J40" i="2"/>
  <c r="K40" i="2" s="1"/>
  <c r="K43" i="2" s="1"/>
  <c r="J37" i="2"/>
  <c r="K37" i="2" s="1"/>
  <c r="J36" i="2"/>
  <c r="K36" i="2" s="1"/>
  <c r="J35" i="2"/>
  <c r="K35" i="2" s="1"/>
  <c r="J32" i="2"/>
  <c r="K32" i="2" s="1"/>
  <c r="J31" i="2"/>
  <c r="K31" i="2" s="1"/>
  <c r="J30" i="2"/>
  <c r="K30" i="2" s="1"/>
  <c r="J27" i="2"/>
  <c r="K27" i="2" s="1"/>
  <c r="J26" i="2"/>
  <c r="K26" i="2" s="1"/>
  <c r="J25" i="2"/>
  <c r="K25" i="2" s="1"/>
  <c r="J22" i="2"/>
  <c r="K22" i="2" s="1"/>
  <c r="J21" i="2"/>
  <c r="K21" i="2" s="1"/>
  <c r="J20" i="2"/>
  <c r="K20" i="2" s="1"/>
  <c r="K17" i="2"/>
  <c r="K16" i="2"/>
  <c r="K15" i="2"/>
  <c r="K8" i="2"/>
  <c r="K7" i="2"/>
  <c r="K6" i="2"/>
  <c r="K9" i="2" s="1"/>
  <c r="K18" i="2" l="1"/>
  <c r="K107" i="2"/>
  <c r="K23" i="2"/>
  <c r="K33" i="2"/>
  <c r="K38" i="2"/>
  <c r="J52" i="2"/>
  <c r="K72" i="2"/>
  <c r="K102" i="2"/>
  <c r="K28" i="2"/>
  <c r="K57" i="2"/>
  <c r="K97" i="2"/>
  <c r="K92" i="2"/>
  <c r="K77" i="2"/>
  <c r="J119" i="2" l="1"/>
  <c r="J146" i="2"/>
  <c r="K146" i="2" s="1"/>
  <c r="J145" i="2"/>
  <c r="K145" i="2" s="1"/>
  <c r="J144" i="2"/>
  <c r="K144" i="2" s="1"/>
  <c r="J141" i="2"/>
  <c r="K141" i="2" s="1"/>
  <c r="J140" i="2"/>
  <c r="K140" i="2" s="1"/>
  <c r="J139" i="2"/>
  <c r="K139" i="2" s="1"/>
  <c r="J136" i="2"/>
  <c r="K136" i="2" s="1"/>
  <c r="J135" i="2"/>
  <c r="K135" i="2" s="1"/>
  <c r="J134" i="2"/>
  <c r="K134" i="2" s="1"/>
  <c r="J131" i="2"/>
  <c r="K131" i="2" s="1"/>
  <c r="J130" i="2"/>
  <c r="K130" i="2" s="1"/>
  <c r="J129" i="2"/>
  <c r="K129" i="2" s="1"/>
  <c r="J126" i="2"/>
  <c r="K126" i="2" s="1"/>
  <c r="J125" i="2"/>
  <c r="K125" i="2" s="1"/>
  <c r="J124" i="2"/>
  <c r="K124" i="2" s="1"/>
  <c r="K127" i="2" s="1"/>
  <c r="J121" i="2"/>
  <c r="J120" i="2"/>
  <c r="J122" i="2" l="1"/>
  <c r="K137" i="2"/>
  <c r="K132" i="2"/>
  <c r="K142" i="2"/>
  <c r="K147" i="2"/>
</calcChain>
</file>

<file path=xl/sharedStrings.xml><?xml version="1.0" encoding="utf-8"?>
<sst xmlns="http://schemas.openxmlformats.org/spreadsheetml/2006/main" count="380" uniqueCount="54">
  <si>
    <t>Colonization Experiment #1</t>
  </si>
  <si>
    <t>LDPE</t>
  </si>
  <si>
    <t>HDPE</t>
  </si>
  <si>
    <t>PP</t>
  </si>
  <si>
    <t>PC</t>
  </si>
  <si>
    <t>Glass</t>
  </si>
  <si>
    <t xml:space="preserve">Water </t>
  </si>
  <si>
    <t>CFUs/cm2</t>
  </si>
  <si>
    <t>Colonization Experiment #2</t>
  </si>
  <si>
    <t>PS</t>
  </si>
  <si>
    <t>Calculations</t>
  </si>
  <si>
    <t>Day 30</t>
  </si>
  <si>
    <t>H20</t>
  </si>
  <si>
    <t>Volume filtered</t>
  </si>
  <si>
    <t>Volume in tube</t>
  </si>
  <si>
    <t>Dilution</t>
  </si>
  <si>
    <t>CFUs on filter</t>
  </si>
  <si>
    <t>CFUs/ml</t>
  </si>
  <si>
    <t>Day 16</t>
  </si>
  <si>
    <t>Day 4</t>
  </si>
  <si>
    <t>Day 2</t>
  </si>
  <si>
    <t>Day 1</t>
  </si>
  <si>
    <t>H2O</t>
  </si>
  <si>
    <t>AVG</t>
  </si>
  <si>
    <t>Blue/green CFUs</t>
  </si>
  <si>
    <t>Purple CFUs</t>
  </si>
  <si>
    <t>-</t>
  </si>
  <si>
    <t>H20 (replicates)</t>
  </si>
  <si>
    <t>Day 9</t>
  </si>
  <si>
    <t>Day 17</t>
  </si>
  <si>
    <t>Day 31</t>
  </si>
  <si>
    <t>Coupon size (cm2): 2x1 inches</t>
  </si>
  <si>
    <t>Day</t>
  </si>
  <si>
    <t>N/A</t>
  </si>
  <si>
    <t>Plastic Pieces/Water samples</t>
  </si>
  <si>
    <t>Date of sampling</t>
  </si>
  <si>
    <t>Area both sides (mm2)</t>
  </si>
  <si>
    <t>Estimated width (mm)</t>
  </si>
  <si>
    <t>Perimeter (mm)</t>
  </si>
  <si>
    <t>Perimeter Area (mm2)</t>
  </si>
  <si>
    <t>Entire Area (mm2)</t>
  </si>
  <si>
    <t>Volume (mm3)</t>
  </si>
  <si>
    <t>Total CFUs</t>
  </si>
  <si>
    <t>CFU/mm3</t>
  </si>
  <si>
    <t>CFU/cc</t>
  </si>
  <si>
    <t>AL38</t>
  </si>
  <si>
    <t>AL42</t>
  </si>
  <si>
    <t>AL43</t>
  </si>
  <si>
    <t>AL46</t>
  </si>
  <si>
    <t>AL38 Water</t>
  </si>
  <si>
    <t>AL42 Water</t>
  </si>
  <si>
    <t>AL43 Water</t>
  </si>
  <si>
    <t>AL46 Water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</si>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</sst>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" fontId="2" fillId="0" borderId="0" xfId="0" applyNumberFormat="1" applyFont="1" applyFill="1"/>
    <xf numFmtId="0" fontId="1" fillId="0" borderId="0" xfId="0" applyFont="1"/>
    <xf numFmtId="1" fontId="0" fillId="0" borderId="0" xfId="0" applyNumberFormat="1"/>
    <xf numFmtId="1" fontId="2" fillId="0" borderId="0" xfId="0" applyNumberFormat="1" applyFont="1"/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164" fontId="1" fillId="0" borderId="0" xfId="0" applyNumberFormat="1" applyFont="1"/>
    <xf numFmtId="164" fontId="0" fillId="0" borderId="1" xfId="0" applyNumberFormat="1" applyBorder="1" applyAlignment="1">
      <alignment horizontal="right"/>
    </xf>
    <xf numFmtId="1" fontId="0" fillId="0" borderId="1" xfId="0" applyNumberFormat="1" applyBorder="1"/>
    <xf numFmtId="164" fontId="3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164" fontId="3" fillId="0" borderId="0" xfId="0" applyNumberFormat="1" applyFont="1" applyBorder="1"/>
    <xf numFmtId="164" fontId="1" fillId="0" borderId="0" xfId="0" applyNumberFormat="1" applyFont="1" applyBorder="1"/>
    <xf numFmtId="1" fontId="0" fillId="0" borderId="0" xfId="0" applyNumberFormat="1" applyBorder="1"/>
    <xf numFmtId="164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2" fillId="0" borderId="0" xfId="0" applyNumberFormat="1" applyFont="1" applyBorder="1"/>
    <xf numFmtId="1" fontId="2" fillId="0" borderId="0" xfId="0" applyNumberFormat="1" applyFont="1" applyAlignment="1">
      <alignment horizontal="right"/>
    </xf>
    <xf numFmtId="0" fontId="4" fillId="0" borderId="0" xfId="0" applyFont="1"/>
    <xf numFmtId="1" fontId="4" fillId="0" borderId="0" xfId="0" applyNumberFormat="1" applyFont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5" fillId="0" borderId="0" xfId="0" applyFont="1"/>
    <xf numFmtId="164" fontId="2" fillId="0" borderId="0" xfId="0" applyNumberFormat="1" applyFont="1" applyAlignment="1">
      <alignment horizontal="right"/>
    </xf>
    <xf numFmtId="1" fontId="2" fillId="0" borderId="1" xfId="0" applyNumberFormat="1" applyFont="1" applyBorder="1"/>
    <xf numFmtId="2" fontId="5" fillId="0" borderId="0" xfId="0" applyNumberFormat="1" applyFont="1"/>
    <xf numFmtId="2" fontId="1" fillId="0" borderId="0" xfId="0" applyNumberFormat="1" applyFont="1"/>
    <xf numFmtId="0" fontId="0" fillId="0" borderId="0" xfId="0" applyFill="1"/>
    <xf numFmtId="1" fontId="0" fillId="0" borderId="0" xfId="0" applyNumberForma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15" fontId="6" fillId="0" borderId="0" xfId="0" applyNumberFormat="1" applyFont="1" applyFill="1" applyBorder="1"/>
    <xf numFmtId="1" fontId="6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4E7A-015E-1A44-8FD1-7586C67B0B3B}">
  <dimension ref="A1:K303"/>
  <sheetViews>
    <sheetView topLeftCell="A11" workbookViewId="0">
      <selection activeCell="K15" sqref="K15"/>
    </sheetView>
  </sheetViews>
  <sheetFormatPr baseColWidth="10" defaultRowHeight="16"/>
  <cols>
    <col min="1" max="1" width="14.6640625" customWidth="1"/>
    <col min="2" max="2" width="15.33203125" customWidth="1"/>
    <col min="3" max="3" width="16.33203125" customWidth="1"/>
    <col min="4" max="4" width="13.83203125" customWidth="1"/>
    <col min="5" max="5" width="13.33203125" customWidth="1"/>
    <col min="6" max="6" width="16" customWidth="1"/>
    <col min="7" max="8" width="12.5" customWidth="1"/>
  </cols>
  <sheetData>
    <row r="1" spans="1:11">
      <c r="A1" s="13" t="s">
        <v>10</v>
      </c>
      <c r="B1" s="1" t="s">
        <v>31</v>
      </c>
      <c r="C1" s="2"/>
      <c r="D1" s="2">
        <v>13</v>
      </c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1">
      <c r="A4" s="16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" t="s">
        <v>22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24</v>
      </c>
      <c r="G5" s="13" t="s">
        <v>25</v>
      </c>
      <c r="H5" s="13"/>
      <c r="J5" s="2"/>
      <c r="K5" s="2" t="s">
        <v>17</v>
      </c>
    </row>
    <row r="6" spans="1:11">
      <c r="A6" s="6">
        <v>1</v>
      </c>
      <c r="B6" s="6">
        <v>5</v>
      </c>
      <c r="C6" s="6">
        <v>12</v>
      </c>
      <c r="D6" s="6">
        <v>120</v>
      </c>
      <c r="E6" s="6">
        <v>4</v>
      </c>
      <c r="F6" s="6">
        <v>2</v>
      </c>
      <c r="G6" s="6">
        <v>0</v>
      </c>
      <c r="H6" s="2"/>
      <c r="J6" s="2"/>
      <c r="K6" s="2">
        <f>E6/(B6)*((C6/B6)*D6)</f>
        <v>230.4</v>
      </c>
    </row>
    <row r="7" spans="1:11">
      <c r="A7" s="6">
        <v>2</v>
      </c>
      <c r="B7" s="6">
        <v>5</v>
      </c>
      <c r="C7" s="6">
        <v>12</v>
      </c>
      <c r="D7" s="6">
        <v>120</v>
      </c>
      <c r="E7" s="6">
        <v>1</v>
      </c>
      <c r="F7" s="6">
        <v>0</v>
      </c>
      <c r="G7" s="6">
        <v>1</v>
      </c>
      <c r="H7" s="2"/>
      <c r="J7" s="2"/>
      <c r="K7" s="2">
        <f>E7/(B7)*((C7/B7)*D7)</f>
        <v>57.6</v>
      </c>
    </row>
    <row r="8" spans="1:11">
      <c r="A8" s="6">
        <v>3</v>
      </c>
      <c r="B8" s="6">
        <v>5</v>
      </c>
      <c r="C8" s="6">
        <v>12</v>
      </c>
      <c r="D8" s="6">
        <v>120</v>
      </c>
      <c r="E8" s="6">
        <v>7</v>
      </c>
      <c r="F8" s="6">
        <v>3</v>
      </c>
      <c r="G8" s="6">
        <v>1</v>
      </c>
      <c r="H8" s="2"/>
      <c r="J8" s="11"/>
      <c r="K8" s="11">
        <f>E8/(B8)*((C8/B8)*D8)</f>
        <v>403.2</v>
      </c>
    </row>
    <row r="9" spans="1:11">
      <c r="A9" s="2"/>
      <c r="B9" s="2"/>
      <c r="C9" s="2"/>
      <c r="D9" s="2"/>
      <c r="E9" s="2"/>
      <c r="F9" s="2"/>
      <c r="G9" s="2"/>
      <c r="H9" s="2"/>
      <c r="J9" s="8" t="s">
        <v>23</v>
      </c>
      <c r="K9" s="2">
        <f>AVERAGE(K6:K8)</f>
        <v>230.4</v>
      </c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21">
      <c r="A13" s="16" t="s">
        <v>20</v>
      </c>
      <c r="B13" s="2"/>
      <c r="C13" s="2"/>
      <c r="D13" s="2"/>
      <c r="E13" s="2"/>
      <c r="F13" s="2"/>
      <c r="G13" s="2"/>
      <c r="H13" s="2"/>
      <c r="I13" s="2"/>
    </row>
    <row r="14" spans="1:11">
      <c r="A14" s="2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24</v>
      </c>
      <c r="G14" s="13" t="s">
        <v>25</v>
      </c>
      <c r="H14" s="13"/>
      <c r="J14" s="2"/>
      <c r="K14" s="2" t="s">
        <v>17</v>
      </c>
    </row>
    <row r="15" spans="1:11">
      <c r="A15" s="6">
        <v>1</v>
      </c>
      <c r="B15" s="6">
        <v>5</v>
      </c>
      <c r="C15" s="6">
        <v>12</v>
      </c>
      <c r="D15" s="6">
        <v>120</v>
      </c>
      <c r="E15" s="6">
        <v>2</v>
      </c>
      <c r="F15" s="6">
        <v>0</v>
      </c>
      <c r="G15" s="6">
        <v>0</v>
      </c>
      <c r="H15" s="2"/>
      <c r="J15" s="2"/>
      <c r="K15" s="2">
        <f>E15/(B15)*((C15/B15)*D15)</f>
        <v>115.2</v>
      </c>
    </row>
    <row r="16" spans="1:11">
      <c r="A16" s="6">
        <v>2</v>
      </c>
      <c r="B16" s="6">
        <v>5</v>
      </c>
      <c r="C16" s="6">
        <v>12</v>
      </c>
      <c r="D16" s="6">
        <v>120</v>
      </c>
      <c r="E16" s="6">
        <v>3</v>
      </c>
      <c r="F16" s="6">
        <v>2</v>
      </c>
      <c r="G16" s="6">
        <v>0</v>
      </c>
      <c r="H16" s="2"/>
      <c r="J16" s="2"/>
      <c r="K16" s="2">
        <f>E16/(B16)*((C16/B16)*D16)</f>
        <v>172.79999999999998</v>
      </c>
    </row>
    <row r="17" spans="1:11">
      <c r="A17" s="6">
        <v>3</v>
      </c>
      <c r="B17" s="6">
        <v>5</v>
      </c>
      <c r="C17" s="6">
        <v>12</v>
      </c>
      <c r="D17" s="6">
        <v>120</v>
      </c>
      <c r="E17" s="6">
        <v>1</v>
      </c>
      <c r="F17" s="6">
        <v>0</v>
      </c>
      <c r="G17" s="6">
        <v>0</v>
      </c>
      <c r="H17" s="2"/>
      <c r="J17" s="11"/>
      <c r="K17" s="11">
        <f>E17/(B17)*((C17/B17)*D17)</f>
        <v>57.6</v>
      </c>
    </row>
    <row r="18" spans="1:11">
      <c r="A18" s="6"/>
      <c r="B18" s="6"/>
      <c r="C18" s="6"/>
      <c r="D18" s="6"/>
      <c r="E18" s="6"/>
      <c r="F18" s="6"/>
      <c r="G18" s="6"/>
      <c r="H18" s="2"/>
      <c r="J18" s="8" t="s">
        <v>23</v>
      </c>
      <c r="K18" s="2">
        <f>AVERAGE(K15:K17)</f>
        <v>115.2</v>
      </c>
    </row>
    <row r="19" spans="1:11">
      <c r="A19" s="6" t="s">
        <v>1</v>
      </c>
      <c r="B19" s="6"/>
      <c r="C19" s="6"/>
      <c r="D19" s="6"/>
      <c r="E19" s="6"/>
      <c r="F19" s="6"/>
      <c r="G19" s="6"/>
      <c r="H19" s="2"/>
      <c r="I19" s="2"/>
      <c r="J19" s="2"/>
      <c r="K19" s="2" t="s">
        <v>7</v>
      </c>
    </row>
    <row r="20" spans="1:11">
      <c r="A20" s="6">
        <v>1</v>
      </c>
      <c r="B20" s="6">
        <v>5</v>
      </c>
      <c r="C20" s="6">
        <v>12</v>
      </c>
      <c r="D20" s="6">
        <v>0</v>
      </c>
      <c r="E20" s="6">
        <v>2</v>
      </c>
      <c r="F20" s="6">
        <v>0</v>
      </c>
      <c r="G20" s="6">
        <v>0</v>
      </c>
      <c r="H20" s="2"/>
      <c r="I20" s="2"/>
      <c r="J20" s="2">
        <f>E20/B20*(B20/C20)</f>
        <v>0.16666666666666669</v>
      </c>
      <c r="K20" s="2">
        <f>J20/$D$1</f>
        <v>1.2820512820512822E-2</v>
      </c>
    </row>
    <row r="21" spans="1:11">
      <c r="A21" s="6">
        <v>2</v>
      </c>
      <c r="B21" s="6">
        <v>5</v>
      </c>
      <c r="C21" s="6">
        <v>12</v>
      </c>
      <c r="D21" s="6">
        <v>0</v>
      </c>
      <c r="E21" s="6">
        <v>4</v>
      </c>
      <c r="F21" s="6">
        <v>0</v>
      </c>
      <c r="G21" s="6">
        <v>0</v>
      </c>
      <c r="H21" s="2"/>
      <c r="I21" s="2"/>
      <c r="J21" s="2">
        <f>E21/B21*(B21/C21)</f>
        <v>0.33333333333333337</v>
      </c>
      <c r="K21" s="2">
        <f t="shared" ref="K21:K22" si="0">J21/$D$1</f>
        <v>2.5641025641025644E-2</v>
      </c>
    </row>
    <row r="22" spans="1:11">
      <c r="A22" s="6">
        <v>3</v>
      </c>
      <c r="B22" s="6">
        <v>5</v>
      </c>
      <c r="C22" s="6">
        <v>12</v>
      </c>
      <c r="D22" s="6">
        <v>0</v>
      </c>
      <c r="E22" s="6">
        <v>1</v>
      </c>
      <c r="F22" s="6">
        <v>1</v>
      </c>
      <c r="G22" s="6">
        <v>0</v>
      </c>
      <c r="H22" s="2"/>
      <c r="I22" s="2"/>
      <c r="J22" s="11">
        <f>E22/B22*(B22/C22)</f>
        <v>8.3333333333333343E-2</v>
      </c>
      <c r="K22" s="11">
        <f t="shared" si="0"/>
        <v>6.4102564102564109E-3</v>
      </c>
    </row>
    <row r="23" spans="1:11">
      <c r="A23" s="6"/>
      <c r="B23" s="6"/>
      <c r="C23" s="6"/>
      <c r="D23" s="6"/>
      <c r="E23" s="6"/>
      <c r="F23" s="6"/>
      <c r="G23" s="6"/>
      <c r="H23" s="2"/>
      <c r="I23" s="2"/>
      <c r="J23" s="8" t="s">
        <v>23</v>
      </c>
      <c r="K23" s="2">
        <f>AVERAGE(K20:K22)</f>
        <v>1.4957264957264958E-2</v>
      </c>
    </row>
    <row r="24" spans="1:11">
      <c r="A24" s="6" t="s">
        <v>2</v>
      </c>
      <c r="B24" s="6"/>
      <c r="C24" s="6"/>
      <c r="D24" s="6"/>
      <c r="E24" s="6"/>
      <c r="F24" s="6"/>
      <c r="G24" s="6"/>
      <c r="H24" s="2"/>
      <c r="I24" s="2"/>
      <c r="J24" s="2"/>
      <c r="K24" s="2"/>
    </row>
    <row r="25" spans="1:11">
      <c r="A25" s="6">
        <v>1</v>
      </c>
      <c r="B25" s="6">
        <v>5</v>
      </c>
      <c r="C25" s="6">
        <v>12</v>
      </c>
      <c r="D25" s="6">
        <v>0</v>
      </c>
      <c r="E25" s="6">
        <v>2</v>
      </c>
      <c r="F25" s="6">
        <v>0</v>
      </c>
      <c r="G25" s="6">
        <v>0</v>
      </c>
      <c r="H25" s="2"/>
      <c r="I25" s="2"/>
      <c r="J25" s="2">
        <f>E25/B25*(B25/C25)</f>
        <v>0.16666666666666669</v>
      </c>
      <c r="K25" s="2">
        <f t="shared" ref="K25:K27" si="1">J25/$D$1</f>
        <v>1.2820512820512822E-2</v>
      </c>
    </row>
    <row r="26" spans="1:11">
      <c r="A26" s="6">
        <v>2</v>
      </c>
      <c r="B26" s="6">
        <v>5</v>
      </c>
      <c r="C26" s="6">
        <v>12</v>
      </c>
      <c r="D26" s="6">
        <v>0</v>
      </c>
      <c r="E26" s="6">
        <v>0</v>
      </c>
      <c r="F26" s="6">
        <v>0</v>
      </c>
      <c r="G26" s="6">
        <v>0</v>
      </c>
      <c r="H26" s="2"/>
      <c r="I26" s="2"/>
      <c r="J26" s="2">
        <f>E26/B26*(B26/C26)</f>
        <v>0</v>
      </c>
      <c r="K26" s="2">
        <f t="shared" si="1"/>
        <v>0</v>
      </c>
    </row>
    <row r="27" spans="1:11">
      <c r="A27" s="6">
        <v>3</v>
      </c>
      <c r="B27" s="6">
        <v>5</v>
      </c>
      <c r="C27" s="6">
        <v>12</v>
      </c>
      <c r="D27" s="6">
        <v>0</v>
      </c>
      <c r="E27" s="6">
        <v>1</v>
      </c>
      <c r="F27" s="6">
        <v>0</v>
      </c>
      <c r="G27" s="6">
        <v>0</v>
      </c>
      <c r="H27" s="2"/>
      <c r="I27" s="2"/>
      <c r="J27" s="11">
        <f>E27/B27*(B27/C27)</f>
        <v>8.3333333333333343E-2</v>
      </c>
      <c r="K27" s="11">
        <f t="shared" si="1"/>
        <v>6.4102564102564109E-3</v>
      </c>
    </row>
    <row r="28" spans="1:11">
      <c r="A28" s="6"/>
      <c r="B28" s="6"/>
      <c r="C28" s="6"/>
      <c r="D28" s="6"/>
      <c r="E28" s="6"/>
      <c r="F28" s="6"/>
      <c r="G28" s="6"/>
      <c r="H28" s="2"/>
      <c r="I28" s="2"/>
      <c r="J28" s="8" t="s">
        <v>23</v>
      </c>
      <c r="K28" s="2">
        <f>AVERAGE(K25:K27)</f>
        <v>6.4102564102564109E-3</v>
      </c>
    </row>
    <row r="29" spans="1:11">
      <c r="A29" s="6" t="s">
        <v>3</v>
      </c>
      <c r="B29" s="6"/>
      <c r="C29" s="6"/>
      <c r="D29" s="6"/>
      <c r="E29" s="6"/>
      <c r="F29" s="6"/>
      <c r="G29" s="6"/>
      <c r="H29" s="2"/>
      <c r="I29" s="2"/>
      <c r="J29" s="2"/>
      <c r="K29" s="2"/>
    </row>
    <row r="30" spans="1:11">
      <c r="A30" s="6">
        <v>1</v>
      </c>
      <c r="B30" s="6">
        <v>5</v>
      </c>
      <c r="C30" s="6">
        <v>12</v>
      </c>
      <c r="D30" s="6">
        <v>0</v>
      </c>
      <c r="E30" s="6">
        <v>0</v>
      </c>
      <c r="F30" s="6">
        <v>0</v>
      </c>
      <c r="G30" s="6">
        <v>0</v>
      </c>
      <c r="H30" s="2"/>
      <c r="I30" s="2"/>
      <c r="J30" s="2">
        <f>E30/B30*(B30/C30)</f>
        <v>0</v>
      </c>
      <c r="K30" s="2">
        <f t="shared" ref="K30:K32" si="2">J30/$D$1</f>
        <v>0</v>
      </c>
    </row>
    <row r="31" spans="1:11">
      <c r="A31" s="6">
        <v>2</v>
      </c>
      <c r="B31" s="6">
        <v>5</v>
      </c>
      <c r="C31" s="6">
        <v>12</v>
      </c>
      <c r="D31" s="6">
        <v>0</v>
      </c>
      <c r="E31" s="6">
        <v>1</v>
      </c>
      <c r="F31" s="6">
        <v>0</v>
      </c>
      <c r="G31" s="6">
        <v>0</v>
      </c>
      <c r="H31" s="2"/>
      <c r="I31" s="2"/>
      <c r="J31" s="2">
        <f>E31/B31*(B31/C31)</f>
        <v>8.3333333333333343E-2</v>
      </c>
      <c r="K31" s="2">
        <f t="shared" si="2"/>
        <v>6.4102564102564109E-3</v>
      </c>
    </row>
    <row r="32" spans="1:11">
      <c r="A32" s="6">
        <v>3</v>
      </c>
      <c r="B32" s="6">
        <v>5</v>
      </c>
      <c r="C32" s="6">
        <v>12</v>
      </c>
      <c r="D32" s="6">
        <v>0</v>
      </c>
      <c r="E32" s="6">
        <v>0</v>
      </c>
      <c r="F32" s="6">
        <v>0</v>
      </c>
      <c r="G32" s="6">
        <v>0</v>
      </c>
      <c r="H32" s="2"/>
      <c r="I32" s="2"/>
      <c r="J32" s="11">
        <f>E32/B32*(B32/C32)</f>
        <v>0</v>
      </c>
      <c r="K32" s="11">
        <f t="shared" si="2"/>
        <v>0</v>
      </c>
    </row>
    <row r="33" spans="1:11">
      <c r="A33" s="6"/>
      <c r="B33" s="6"/>
      <c r="C33" s="6"/>
      <c r="D33" s="6"/>
      <c r="E33" s="6"/>
      <c r="F33" s="6"/>
      <c r="G33" s="6"/>
      <c r="H33" s="2"/>
      <c r="I33" s="2"/>
      <c r="J33" s="8" t="s">
        <v>23</v>
      </c>
      <c r="K33" s="2">
        <f>AVERAGE(K30:K32)</f>
        <v>2.136752136752137E-3</v>
      </c>
    </row>
    <row r="34" spans="1:11">
      <c r="A34" s="6" t="s">
        <v>4</v>
      </c>
      <c r="B34" s="6"/>
      <c r="C34" s="6"/>
      <c r="D34" s="6"/>
      <c r="E34" s="6"/>
      <c r="F34" s="6"/>
      <c r="G34" s="6"/>
      <c r="H34" s="2"/>
      <c r="I34" s="2"/>
      <c r="J34" s="2"/>
      <c r="K34" s="2"/>
    </row>
    <row r="35" spans="1:11">
      <c r="A35" s="6">
        <v>1</v>
      </c>
      <c r="B35" s="6">
        <v>5</v>
      </c>
      <c r="C35" s="6">
        <v>12</v>
      </c>
      <c r="D35" s="6">
        <v>0</v>
      </c>
      <c r="E35" s="6">
        <v>0</v>
      </c>
      <c r="F35" s="6">
        <v>0</v>
      </c>
      <c r="G35" s="6">
        <v>0</v>
      </c>
      <c r="H35" s="2"/>
      <c r="I35" s="2"/>
      <c r="J35" s="2">
        <f>E35/B35*(B35/C35)</f>
        <v>0</v>
      </c>
      <c r="K35" s="2">
        <f t="shared" ref="K35:K37" si="3">J35/$D$1</f>
        <v>0</v>
      </c>
    </row>
    <row r="36" spans="1:11">
      <c r="A36" s="6">
        <v>2</v>
      </c>
      <c r="B36" s="6">
        <v>5</v>
      </c>
      <c r="C36" s="6">
        <v>12</v>
      </c>
      <c r="D36" s="6">
        <v>0</v>
      </c>
      <c r="E36" s="6">
        <v>3</v>
      </c>
      <c r="F36" s="6">
        <v>1</v>
      </c>
      <c r="G36" s="6">
        <v>0</v>
      </c>
      <c r="H36" s="2"/>
      <c r="I36" s="2"/>
      <c r="J36" s="2">
        <f>E36/B36*(B36/C36)</f>
        <v>0.25</v>
      </c>
      <c r="K36" s="2">
        <f t="shared" si="3"/>
        <v>1.9230769230769232E-2</v>
      </c>
    </row>
    <row r="37" spans="1:11">
      <c r="A37" s="6">
        <v>3</v>
      </c>
      <c r="B37" s="6">
        <v>5</v>
      </c>
      <c r="C37" s="6">
        <v>12</v>
      </c>
      <c r="D37" s="6">
        <v>0</v>
      </c>
      <c r="E37" s="6">
        <v>7</v>
      </c>
      <c r="F37" s="6">
        <v>3</v>
      </c>
      <c r="G37" s="6">
        <v>1</v>
      </c>
      <c r="H37" s="2"/>
      <c r="I37" s="2"/>
      <c r="J37" s="11">
        <f>E37/B37*(B37/C37)</f>
        <v>0.58333333333333337</v>
      </c>
      <c r="K37" s="11">
        <f t="shared" si="3"/>
        <v>4.4871794871794872E-2</v>
      </c>
    </row>
    <row r="38" spans="1:11">
      <c r="A38" s="6"/>
      <c r="B38" s="6"/>
      <c r="C38" s="6"/>
      <c r="D38" s="6"/>
      <c r="E38" s="6"/>
      <c r="F38" s="6"/>
      <c r="G38" s="6"/>
      <c r="H38" s="2"/>
      <c r="I38" s="2"/>
      <c r="J38" s="8" t="s">
        <v>23</v>
      </c>
      <c r="K38" s="2">
        <f>AVERAGE(K35:K37)</f>
        <v>2.1367521367521364E-2</v>
      </c>
    </row>
    <row r="39" spans="1:11">
      <c r="A39" s="6" t="s">
        <v>5</v>
      </c>
      <c r="B39" s="6"/>
      <c r="C39" s="6"/>
      <c r="D39" s="6"/>
      <c r="E39" s="6"/>
      <c r="F39" s="6"/>
      <c r="G39" s="6"/>
      <c r="H39" s="2"/>
      <c r="I39" s="2"/>
      <c r="J39" s="2"/>
      <c r="K39" s="2"/>
    </row>
    <row r="40" spans="1:11">
      <c r="A40" s="7">
        <v>1</v>
      </c>
      <c r="B40" s="6">
        <v>5</v>
      </c>
      <c r="C40" s="6">
        <v>12</v>
      </c>
      <c r="D40" s="6">
        <v>0</v>
      </c>
      <c r="E40" s="6">
        <v>0</v>
      </c>
      <c r="F40" s="6">
        <v>0</v>
      </c>
      <c r="G40" s="6">
        <v>0</v>
      </c>
      <c r="H40" s="2"/>
      <c r="I40" s="2"/>
      <c r="J40" s="2">
        <f>E40/B40*(B40/C40)</f>
        <v>0</v>
      </c>
      <c r="K40" s="2">
        <f t="shared" ref="K40:K41" si="4">J40/$D$1</f>
        <v>0</v>
      </c>
    </row>
    <row r="41" spans="1:11">
      <c r="A41" s="7">
        <v>2</v>
      </c>
      <c r="B41" s="6">
        <v>5</v>
      </c>
      <c r="C41" s="6">
        <v>12</v>
      </c>
      <c r="D41" s="6">
        <v>0</v>
      </c>
      <c r="E41" s="6">
        <v>0</v>
      </c>
      <c r="F41" s="6">
        <v>0</v>
      </c>
      <c r="G41" s="6">
        <v>0</v>
      </c>
      <c r="H41" s="2"/>
      <c r="I41" s="2"/>
      <c r="J41" s="2">
        <f>E41/B41*(B41/C41)</f>
        <v>0</v>
      </c>
      <c r="K41" s="2">
        <f t="shared" si="4"/>
        <v>0</v>
      </c>
    </row>
    <row r="42" spans="1:11">
      <c r="A42" s="7">
        <v>3</v>
      </c>
      <c r="B42" s="6">
        <v>5</v>
      </c>
      <c r="C42" s="6">
        <v>12</v>
      </c>
      <c r="D42" s="6">
        <v>0</v>
      </c>
      <c r="E42" s="6">
        <v>1</v>
      </c>
      <c r="F42" s="6">
        <v>0</v>
      </c>
      <c r="G42" s="6">
        <v>0</v>
      </c>
      <c r="H42" s="2"/>
      <c r="I42" s="2"/>
      <c r="J42" s="11">
        <f>E42/B42*(B42/C42)</f>
        <v>8.3333333333333343E-2</v>
      </c>
      <c r="K42" s="11">
        <f>J42/$D$1</f>
        <v>6.4102564102564109E-3</v>
      </c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8" t="s">
        <v>23</v>
      </c>
      <c r="K43" s="2">
        <f>AVERAGE(K40:K42)</f>
        <v>2.136752136752137E-3</v>
      </c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21">
      <c r="A47" s="16" t="s">
        <v>19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 t="s">
        <v>12</v>
      </c>
      <c r="B48" s="13" t="s">
        <v>13</v>
      </c>
      <c r="C48" s="13" t="s">
        <v>14</v>
      </c>
      <c r="D48" s="13" t="s">
        <v>15</v>
      </c>
      <c r="E48" s="13" t="s">
        <v>16</v>
      </c>
      <c r="F48" s="13" t="s">
        <v>24</v>
      </c>
      <c r="G48" s="13" t="s">
        <v>25</v>
      </c>
      <c r="H48" s="13"/>
      <c r="I48" s="2"/>
      <c r="J48" s="2" t="s">
        <v>17</v>
      </c>
      <c r="K48" s="2"/>
    </row>
    <row r="49" spans="1:11">
      <c r="A49" s="6">
        <v>1</v>
      </c>
      <c r="B49" s="6">
        <v>5</v>
      </c>
      <c r="C49" s="6">
        <v>12</v>
      </c>
      <c r="D49" s="6">
        <v>10</v>
      </c>
      <c r="E49" s="6">
        <v>13</v>
      </c>
      <c r="F49" s="6">
        <v>5</v>
      </c>
      <c r="G49" s="6">
        <v>0</v>
      </c>
      <c r="H49" s="2"/>
      <c r="I49" s="2"/>
      <c r="J49" s="2">
        <f>E49/(B49)*((C49/B49)*D49)</f>
        <v>62.400000000000006</v>
      </c>
      <c r="K49" s="2"/>
    </row>
    <row r="50" spans="1:11">
      <c r="A50" s="6">
        <v>2</v>
      </c>
      <c r="B50" s="6">
        <v>5</v>
      </c>
      <c r="C50" s="6">
        <v>12</v>
      </c>
      <c r="D50" s="6">
        <v>10</v>
      </c>
      <c r="E50" s="6">
        <v>11</v>
      </c>
      <c r="F50" s="6">
        <v>5</v>
      </c>
      <c r="G50" s="6">
        <v>2</v>
      </c>
      <c r="H50" s="2"/>
      <c r="I50" s="2"/>
      <c r="J50" s="2">
        <f>E50/(B50)*((C50/B50)*D50)</f>
        <v>52.800000000000004</v>
      </c>
      <c r="K50" s="2"/>
    </row>
    <row r="51" spans="1:11">
      <c r="A51" s="6">
        <v>3</v>
      </c>
      <c r="B51" s="6">
        <v>5</v>
      </c>
      <c r="C51" s="6">
        <v>12</v>
      </c>
      <c r="D51" s="6">
        <v>10</v>
      </c>
      <c r="E51" s="6">
        <v>8</v>
      </c>
      <c r="F51" s="6">
        <v>3</v>
      </c>
      <c r="G51" s="6">
        <v>0</v>
      </c>
      <c r="H51" s="2"/>
      <c r="I51" s="11"/>
      <c r="J51" s="11">
        <f>E51/(B51)*((C51/B51)*D51)</f>
        <v>38.400000000000006</v>
      </c>
      <c r="K51" s="2"/>
    </row>
    <row r="52" spans="1:11">
      <c r="A52" s="6"/>
      <c r="B52" s="6"/>
      <c r="C52" s="6"/>
      <c r="D52" s="6"/>
      <c r="E52" s="6"/>
      <c r="F52" s="6"/>
      <c r="G52" s="6"/>
      <c r="H52" s="2"/>
      <c r="I52" s="8" t="s">
        <v>23</v>
      </c>
      <c r="J52" s="2">
        <f>AVERAGE(J49:J51)</f>
        <v>51.20000000000001</v>
      </c>
      <c r="K52" s="2"/>
    </row>
    <row r="53" spans="1:11">
      <c r="A53" s="6" t="s">
        <v>1</v>
      </c>
      <c r="B53" s="6"/>
      <c r="C53" s="6"/>
      <c r="D53" s="6"/>
      <c r="E53" s="6"/>
      <c r="F53" s="6"/>
      <c r="G53" s="6"/>
      <c r="H53" s="2"/>
      <c r="I53" s="2"/>
      <c r="J53" s="2"/>
      <c r="K53" s="2" t="s">
        <v>7</v>
      </c>
    </row>
    <row r="54" spans="1:11">
      <c r="A54" s="6">
        <v>1</v>
      </c>
      <c r="B54" s="6">
        <v>5</v>
      </c>
      <c r="C54" s="6">
        <v>12</v>
      </c>
      <c r="D54" s="6">
        <v>0</v>
      </c>
      <c r="E54" s="9" t="s">
        <v>26</v>
      </c>
      <c r="F54" s="6">
        <v>90</v>
      </c>
      <c r="G54" s="6">
        <v>53</v>
      </c>
      <c r="H54" s="2"/>
      <c r="I54" s="2"/>
      <c r="J54" s="8" t="s">
        <v>26</v>
      </c>
      <c r="K54" s="8" t="s">
        <v>26</v>
      </c>
    </row>
    <row r="55" spans="1:11">
      <c r="A55" s="6">
        <v>2</v>
      </c>
      <c r="B55" s="6">
        <v>5</v>
      </c>
      <c r="C55" s="6">
        <v>12</v>
      </c>
      <c r="D55" s="6">
        <v>0</v>
      </c>
      <c r="E55" s="6">
        <v>393</v>
      </c>
      <c r="F55" s="6">
        <v>38</v>
      </c>
      <c r="G55" s="6">
        <v>33</v>
      </c>
      <c r="H55" s="2"/>
      <c r="I55" s="2"/>
      <c r="J55" s="2">
        <f>E55/B55*(B55/C55)</f>
        <v>32.75</v>
      </c>
      <c r="K55" s="2">
        <f>J55/$D$1</f>
        <v>2.5192307692307692</v>
      </c>
    </row>
    <row r="56" spans="1:11">
      <c r="A56" s="6">
        <v>3</v>
      </c>
      <c r="B56" s="6">
        <v>5</v>
      </c>
      <c r="C56" s="6">
        <v>12</v>
      </c>
      <c r="D56" s="6">
        <v>0</v>
      </c>
      <c r="E56" s="6">
        <v>154</v>
      </c>
      <c r="F56" s="6">
        <v>35</v>
      </c>
      <c r="G56" s="6">
        <v>12</v>
      </c>
      <c r="H56" s="2"/>
      <c r="I56" s="2"/>
      <c r="J56" s="11">
        <f>E56/B56*(B56/C56)</f>
        <v>12.833333333333334</v>
      </c>
      <c r="K56" s="11">
        <f t="shared" ref="K56" si="5">J56/$D$1</f>
        <v>0.98717948717948723</v>
      </c>
    </row>
    <row r="57" spans="1:11">
      <c r="A57" s="6"/>
      <c r="B57" s="6"/>
      <c r="C57" s="6"/>
      <c r="D57" s="6"/>
      <c r="E57" s="6"/>
      <c r="F57" s="6"/>
      <c r="G57" s="6"/>
      <c r="H57" s="2"/>
      <c r="I57" s="2"/>
      <c r="J57" s="8" t="s">
        <v>23</v>
      </c>
      <c r="K57" s="2">
        <f>AVERAGE(K55:K56)</f>
        <v>1.7532051282051282</v>
      </c>
    </row>
    <row r="58" spans="1:11">
      <c r="A58" s="6" t="s">
        <v>2</v>
      </c>
      <c r="B58" s="6"/>
      <c r="C58" s="6"/>
      <c r="D58" s="6"/>
      <c r="E58" s="6"/>
      <c r="F58" s="6"/>
      <c r="G58" s="6"/>
      <c r="H58" s="2"/>
      <c r="I58" s="2"/>
      <c r="J58" s="2"/>
      <c r="K58" s="2"/>
    </row>
    <row r="59" spans="1:11">
      <c r="A59" s="6">
        <v>1</v>
      </c>
      <c r="B59" s="6">
        <v>5</v>
      </c>
      <c r="C59" s="6">
        <v>12</v>
      </c>
      <c r="D59" s="6">
        <v>0</v>
      </c>
      <c r="E59" s="6">
        <v>400</v>
      </c>
      <c r="F59" s="6">
        <v>100</v>
      </c>
      <c r="G59" s="6">
        <v>57</v>
      </c>
      <c r="H59" s="2"/>
      <c r="I59" s="2"/>
      <c r="J59" s="2">
        <f>E59/B59*(B59/C59)</f>
        <v>33.333333333333336</v>
      </c>
      <c r="K59" s="2">
        <f t="shared" ref="K59:K61" si="6">J59/$D$1</f>
        <v>2.5641025641025643</v>
      </c>
    </row>
    <row r="60" spans="1:11">
      <c r="A60" s="6">
        <v>2</v>
      </c>
      <c r="B60" s="6">
        <v>5</v>
      </c>
      <c r="C60" s="6">
        <v>12</v>
      </c>
      <c r="D60" s="6">
        <v>0</v>
      </c>
      <c r="E60" s="6">
        <v>320</v>
      </c>
      <c r="F60" s="6">
        <v>66</v>
      </c>
      <c r="G60" s="6">
        <v>40</v>
      </c>
      <c r="H60" s="2"/>
      <c r="I60" s="2"/>
      <c r="J60" s="2">
        <f>E60/B60*(B60/C60)</f>
        <v>26.666666666666668</v>
      </c>
      <c r="K60" s="2">
        <f t="shared" si="6"/>
        <v>2.0512820512820515</v>
      </c>
    </row>
    <row r="61" spans="1:11">
      <c r="A61" s="6">
        <v>3</v>
      </c>
      <c r="B61" s="6">
        <v>5</v>
      </c>
      <c r="C61" s="6">
        <v>12</v>
      </c>
      <c r="D61" s="6">
        <v>0</v>
      </c>
      <c r="E61" s="6">
        <v>440</v>
      </c>
      <c r="F61" s="6">
        <v>40</v>
      </c>
      <c r="G61" s="6">
        <v>40</v>
      </c>
      <c r="H61" s="2"/>
      <c r="I61" s="2"/>
      <c r="J61" s="11">
        <f>E61/B61*(B61/C61)</f>
        <v>36.666666666666671</v>
      </c>
      <c r="K61" s="11">
        <f t="shared" si="6"/>
        <v>2.8205128205128207</v>
      </c>
    </row>
    <row r="62" spans="1:11">
      <c r="A62" s="6"/>
      <c r="B62" s="6"/>
      <c r="C62" s="6"/>
      <c r="D62" s="6"/>
      <c r="E62" s="6"/>
      <c r="F62" s="6"/>
      <c r="G62" s="6"/>
      <c r="H62" s="2"/>
      <c r="I62" s="2"/>
      <c r="J62" s="8" t="s">
        <v>23</v>
      </c>
      <c r="K62" s="2">
        <f>AVERAGE(K59:K61)</f>
        <v>2.4786324786324787</v>
      </c>
    </row>
    <row r="63" spans="1:11">
      <c r="A63" s="6" t="s">
        <v>3</v>
      </c>
      <c r="B63" s="6"/>
      <c r="C63" s="6"/>
      <c r="D63" s="6"/>
      <c r="E63" s="6"/>
      <c r="F63" s="6"/>
      <c r="G63" s="6"/>
      <c r="H63" s="2"/>
      <c r="I63" s="2"/>
      <c r="J63" s="2"/>
      <c r="K63" s="2"/>
    </row>
    <row r="64" spans="1:11">
      <c r="A64" s="6">
        <v>1</v>
      </c>
      <c r="B64" s="6">
        <v>5</v>
      </c>
      <c r="C64" s="6">
        <v>12</v>
      </c>
      <c r="D64" s="6">
        <v>0</v>
      </c>
      <c r="E64" s="6">
        <v>270</v>
      </c>
      <c r="F64" s="6">
        <v>66</v>
      </c>
      <c r="G64" s="6">
        <v>38</v>
      </c>
      <c r="H64" s="2"/>
      <c r="I64" s="2"/>
      <c r="J64" s="2">
        <f>E64/B64*(B64/C64)</f>
        <v>22.5</v>
      </c>
      <c r="K64" s="2">
        <f>J64/$D$1</f>
        <v>1.7307692307692308</v>
      </c>
    </row>
    <row r="65" spans="1:11">
      <c r="A65" s="6">
        <v>2</v>
      </c>
      <c r="B65" s="6">
        <v>5</v>
      </c>
      <c r="C65" s="6">
        <v>12</v>
      </c>
      <c r="D65" s="6">
        <v>0</v>
      </c>
      <c r="E65" s="9" t="s">
        <v>26</v>
      </c>
      <c r="F65" s="6">
        <v>71</v>
      </c>
      <c r="G65" s="6">
        <v>47</v>
      </c>
      <c r="H65" s="2"/>
      <c r="I65" s="2"/>
      <c r="J65" s="8" t="s">
        <v>26</v>
      </c>
      <c r="K65" s="8" t="s">
        <v>26</v>
      </c>
    </row>
    <row r="66" spans="1:11">
      <c r="A66" s="6">
        <v>3</v>
      </c>
      <c r="B66" s="6">
        <v>5</v>
      </c>
      <c r="C66" s="6">
        <v>12</v>
      </c>
      <c r="D66" s="6">
        <v>0</v>
      </c>
      <c r="E66" s="9" t="s">
        <v>26</v>
      </c>
      <c r="F66" s="6">
        <v>75</v>
      </c>
      <c r="G66" s="6">
        <v>52</v>
      </c>
      <c r="H66" s="2"/>
      <c r="I66" s="2"/>
      <c r="J66" s="14" t="s">
        <v>26</v>
      </c>
      <c r="K66" s="14" t="s">
        <v>26</v>
      </c>
    </row>
    <row r="67" spans="1:11">
      <c r="A67" s="6"/>
      <c r="B67" s="6"/>
      <c r="C67" s="6"/>
      <c r="D67" s="6"/>
      <c r="E67" s="6"/>
      <c r="F67" s="6"/>
      <c r="G67" s="6"/>
      <c r="H67" s="2"/>
      <c r="I67" s="2"/>
      <c r="J67" s="8" t="s">
        <v>23</v>
      </c>
      <c r="K67" s="8" t="s">
        <v>26</v>
      </c>
    </row>
    <row r="68" spans="1:11">
      <c r="A68" s="6" t="s">
        <v>4</v>
      </c>
      <c r="B68" s="6"/>
      <c r="C68" s="6"/>
      <c r="D68" s="6"/>
      <c r="E68" s="6"/>
      <c r="F68" s="6"/>
      <c r="G68" s="6"/>
      <c r="H68" s="2"/>
      <c r="I68" s="2"/>
      <c r="J68" s="2"/>
      <c r="K68" s="2"/>
    </row>
    <row r="69" spans="1:11">
      <c r="A69" s="6">
        <v>1</v>
      </c>
      <c r="B69" s="6">
        <v>5</v>
      </c>
      <c r="C69" s="6">
        <v>12</v>
      </c>
      <c r="D69" s="6">
        <v>0</v>
      </c>
      <c r="E69" s="6">
        <v>440</v>
      </c>
      <c r="F69" s="6">
        <v>130</v>
      </c>
      <c r="G69" s="6">
        <v>76</v>
      </c>
      <c r="H69" s="2"/>
      <c r="I69" s="2"/>
      <c r="J69" s="2">
        <f>E69/B69*(B69/C69)</f>
        <v>36.666666666666671</v>
      </c>
      <c r="K69" s="2">
        <f t="shared" ref="K69:K71" si="7">J69/$D$1</f>
        <v>2.8205128205128207</v>
      </c>
    </row>
    <row r="70" spans="1:11">
      <c r="A70" s="6">
        <v>2</v>
      </c>
      <c r="B70" s="6">
        <v>5</v>
      </c>
      <c r="C70" s="6">
        <v>12</v>
      </c>
      <c r="D70" s="6">
        <v>0</v>
      </c>
      <c r="E70" s="6">
        <v>450</v>
      </c>
      <c r="F70" s="6">
        <v>74</v>
      </c>
      <c r="G70" s="6">
        <v>50</v>
      </c>
      <c r="H70" s="2"/>
      <c r="I70" s="2"/>
      <c r="J70" s="2">
        <f>E70/B70*(B70/C70)</f>
        <v>37.5</v>
      </c>
      <c r="K70" s="2">
        <f t="shared" si="7"/>
        <v>2.8846153846153846</v>
      </c>
    </row>
    <row r="71" spans="1:11">
      <c r="A71" s="6">
        <v>3</v>
      </c>
      <c r="B71" s="6">
        <v>5</v>
      </c>
      <c r="C71" s="6">
        <v>12</v>
      </c>
      <c r="D71" s="6">
        <v>0</v>
      </c>
      <c r="E71" s="6">
        <v>400</v>
      </c>
      <c r="F71" s="6">
        <v>58</v>
      </c>
      <c r="G71" s="6">
        <v>44</v>
      </c>
      <c r="H71" s="2"/>
      <c r="I71" s="2"/>
      <c r="J71" s="11">
        <f>E71/B71*(B71/C71)</f>
        <v>33.333333333333336</v>
      </c>
      <c r="K71" s="11">
        <f t="shared" si="7"/>
        <v>2.5641025641025643</v>
      </c>
    </row>
    <row r="72" spans="1:11">
      <c r="A72" s="6"/>
      <c r="B72" s="6"/>
      <c r="C72" s="6"/>
      <c r="D72" s="6"/>
      <c r="E72" s="6"/>
      <c r="F72" s="6"/>
      <c r="G72" s="6"/>
      <c r="H72" s="2"/>
      <c r="I72" s="2"/>
      <c r="J72" s="8" t="s">
        <v>23</v>
      </c>
      <c r="K72" s="2">
        <f>AVERAGE(K69:K71)</f>
        <v>2.7564102564102568</v>
      </c>
    </row>
    <row r="73" spans="1:11">
      <c r="A73" s="6" t="s">
        <v>5</v>
      </c>
      <c r="B73" s="6"/>
      <c r="C73" s="6"/>
      <c r="D73" s="6"/>
      <c r="E73" s="6"/>
      <c r="F73" s="6"/>
      <c r="G73" s="6"/>
      <c r="H73" s="2"/>
      <c r="I73" s="2"/>
      <c r="J73" s="2"/>
      <c r="K73" s="2"/>
    </row>
    <row r="74" spans="1:11">
      <c r="A74" s="7">
        <v>1</v>
      </c>
      <c r="B74" s="6">
        <v>5</v>
      </c>
      <c r="C74" s="6">
        <v>12</v>
      </c>
      <c r="D74" s="6">
        <v>0</v>
      </c>
      <c r="E74" s="6">
        <v>152</v>
      </c>
      <c r="F74" s="6">
        <v>32</v>
      </c>
      <c r="G74" s="6">
        <v>14</v>
      </c>
      <c r="H74" s="2"/>
      <c r="I74" s="2"/>
      <c r="J74" s="2">
        <f>E74/B74*(B74/C74)</f>
        <v>12.666666666666666</v>
      </c>
      <c r="K74" s="2">
        <f t="shared" ref="K74:K76" si="8">J74/$D$1</f>
        <v>0.97435897435897434</v>
      </c>
    </row>
    <row r="75" spans="1:11">
      <c r="A75" s="7">
        <v>2</v>
      </c>
      <c r="B75" s="6">
        <v>5</v>
      </c>
      <c r="C75" s="6">
        <v>12</v>
      </c>
      <c r="D75" s="6">
        <v>0</v>
      </c>
      <c r="E75" s="6">
        <v>310</v>
      </c>
      <c r="F75" s="6">
        <v>52</v>
      </c>
      <c r="G75" s="6">
        <v>22</v>
      </c>
      <c r="H75" s="2"/>
      <c r="I75" s="2"/>
      <c r="J75" s="2">
        <f>E75/B75*(B75/C75)</f>
        <v>25.833333333333336</v>
      </c>
      <c r="K75" s="2">
        <f t="shared" si="8"/>
        <v>1.9871794871794874</v>
      </c>
    </row>
    <row r="76" spans="1:11">
      <c r="A76" s="7">
        <v>3</v>
      </c>
      <c r="B76" s="6">
        <v>5</v>
      </c>
      <c r="C76" s="6">
        <v>12</v>
      </c>
      <c r="D76" s="6">
        <v>0</v>
      </c>
      <c r="E76" s="6">
        <v>68</v>
      </c>
      <c r="F76" s="6">
        <v>18</v>
      </c>
      <c r="G76" s="6">
        <v>4</v>
      </c>
      <c r="H76" s="2"/>
      <c r="I76" s="2"/>
      <c r="J76" s="11">
        <f>E76/B76*(B76/C76)</f>
        <v>5.666666666666667</v>
      </c>
      <c r="K76" s="11">
        <f t="shared" si="8"/>
        <v>0.4358974358974359</v>
      </c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8" t="s">
        <v>23</v>
      </c>
      <c r="K77" s="2">
        <f>AVERAGE(K74:K76)</f>
        <v>1.1324786324786327</v>
      </c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21">
      <c r="A82" s="16" t="s">
        <v>18</v>
      </c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 t="s">
        <v>12</v>
      </c>
      <c r="B83" s="13" t="s">
        <v>13</v>
      </c>
      <c r="C83" s="13" t="s">
        <v>14</v>
      </c>
      <c r="D83" s="13" t="s">
        <v>15</v>
      </c>
      <c r="E83" s="13" t="s">
        <v>16</v>
      </c>
      <c r="F83" s="13" t="s">
        <v>24</v>
      </c>
      <c r="G83" s="13" t="s">
        <v>25</v>
      </c>
      <c r="H83" s="13"/>
      <c r="I83" s="2"/>
      <c r="J83" s="2" t="s">
        <v>17</v>
      </c>
    </row>
    <row r="84" spans="1:11">
      <c r="A84" s="6">
        <v>1</v>
      </c>
      <c r="B84" s="6">
        <v>10</v>
      </c>
      <c r="C84" s="6">
        <v>10</v>
      </c>
      <c r="D84" s="6">
        <v>10</v>
      </c>
      <c r="E84" s="6">
        <v>4</v>
      </c>
      <c r="F84" s="6">
        <v>1</v>
      </c>
      <c r="G84" s="6">
        <v>0</v>
      </c>
      <c r="H84" s="6"/>
      <c r="I84" s="2"/>
      <c r="J84" s="2">
        <f>E84/B84*(C84/B84)*D84</f>
        <v>4</v>
      </c>
    </row>
    <row r="85" spans="1:11">
      <c r="A85" s="6">
        <v>2</v>
      </c>
      <c r="B85" s="6">
        <v>10</v>
      </c>
      <c r="C85" s="6">
        <v>10</v>
      </c>
      <c r="D85" s="6">
        <v>10</v>
      </c>
      <c r="E85" s="6">
        <v>2</v>
      </c>
      <c r="F85" s="6">
        <v>0</v>
      </c>
      <c r="G85" s="6">
        <v>0</v>
      </c>
      <c r="H85" s="6"/>
      <c r="I85" s="2"/>
      <c r="J85" s="2">
        <f>E85/(B85)*(C85/B85)*D85</f>
        <v>2</v>
      </c>
    </row>
    <row r="86" spans="1:11">
      <c r="A86" s="6">
        <v>3</v>
      </c>
      <c r="B86" s="6">
        <v>10</v>
      </c>
      <c r="C86" s="6">
        <v>10</v>
      </c>
      <c r="D86" s="6">
        <v>10</v>
      </c>
      <c r="E86" s="6">
        <v>3</v>
      </c>
      <c r="F86" s="6">
        <v>0</v>
      </c>
      <c r="G86" s="6">
        <v>2</v>
      </c>
      <c r="H86" s="6"/>
      <c r="I86" s="11"/>
      <c r="J86" s="11">
        <f>E86/(B86)*(C86/B86)*D86</f>
        <v>3</v>
      </c>
    </row>
    <row r="87" spans="1:11">
      <c r="A87" s="6"/>
      <c r="B87" s="2"/>
      <c r="C87" s="2"/>
      <c r="D87" s="2"/>
      <c r="E87" s="2"/>
      <c r="F87" s="2"/>
      <c r="G87" s="2"/>
      <c r="H87" s="2"/>
      <c r="I87" s="8" t="s">
        <v>23</v>
      </c>
      <c r="J87" s="2">
        <f>AVERAGE(J84:J86)</f>
        <v>3</v>
      </c>
    </row>
    <row r="88" spans="1:11">
      <c r="A88" s="6" t="s">
        <v>1</v>
      </c>
      <c r="B88" s="2"/>
      <c r="C88" s="2"/>
      <c r="D88" s="2"/>
      <c r="E88" s="2"/>
      <c r="F88" s="2"/>
      <c r="G88" s="2"/>
      <c r="H88" s="2"/>
      <c r="I88" s="2"/>
      <c r="J88" s="8"/>
      <c r="K88" s="2" t="s">
        <v>7</v>
      </c>
    </row>
    <row r="89" spans="1:11">
      <c r="A89" s="6">
        <v>1</v>
      </c>
      <c r="B89" s="6">
        <v>10</v>
      </c>
      <c r="C89" s="6">
        <v>10</v>
      </c>
      <c r="D89" s="6">
        <v>5000</v>
      </c>
      <c r="E89" s="6">
        <v>93</v>
      </c>
      <c r="F89" s="6">
        <v>23</v>
      </c>
      <c r="G89" s="6">
        <v>16</v>
      </c>
      <c r="H89" s="6"/>
      <c r="I89" s="2"/>
      <c r="J89" s="9">
        <f>E89/B89*(B89/C89)*D89</f>
        <v>46500</v>
      </c>
      <c r="K89" s="2">
        <f>J89/$D$1</f>
        <v>3576.9230769230771</v>
      </c>
    </row>
    <row r="90" spans="1:11">
      <c r="A90" s="6">
        <v>2</v>
      </c>
      <c r="B90" s="6">
        <v>10</v>
      </c>
      <c r="C90" s="6">
        <v>10</v>
      </c>
      <c r="D90" s="6">
        <v>5000</v>
      </c>
      <c r="E90" s="9" t="s">
        <v>26</v>
      </c>
      <c r="F90" s="9" t="s">
        <v>26</v>
      </c>
      <c r="G90" s="9" t="s">
        <v>26</v>
      </c>
      <c r="H90" s="9"/>
      <c r="I90" s="2"/>
      <c r="J90" s="9" t="s">
        <v>26</v>
      </c>
      <c r="K90" s="8" t="s">
        <v>26</v>
      </c>
    </row>
    <row r="91" spans="1:11">
      <c r="A91" s="6">
        <v>3</v>
      </c>
      <c r="B91" s="6">
        <v>10</v>
      </c>
      <c r="C91" s="6">
        <v>10</v>
      </c>
      <c r="D91" s="6">
        <v>5000</v>
      </c>
      <c r="E91" s="6">
        <v>27</v>
      </c>
      <c r="F91" s="6">
        <v>10</v>
      </c>
      <c r="G91" s="6">
        <v>3</v>
      </c>
      <c r="H91" s="6"/>
      <c r="I91" s="2"/>
      <c r="J91" s="10">
        <f>E91/B91*(B91/C91)*D91</f>
        <v>13500</v>
      </c>
      <c r="K91" s="11">
        <f>J91/$D$1</f>
        <v>1038.4615384615386</v>
      </c>
    </row>
    <row r="92" spans="1:11">
      <c r="A92" s="6"/>
      <c r="B92" s="6"/>
      <c r="C92" s="6"/>
      <c r="D92" s="6"/>
      <c r="E92" s="6"/>
      <c r="F92" s="6"/>
      <c r="G92" s="6"/>
      <c r="H92" s="6"/>
      <c r="I92" s="2"/>
      <c r="J92" s="9" t="s">
        <v>23</v>
      </c>
      <c r="K92" s="2">
        <f>(K89+K91)/2</f>
        <v>2307.6923076923076</v>
      </c>
    </row>
    <row r="93" spans="1:11">
      <c r="A93" s="6" t="s">
        <v>2</v>
      </c>
      <c r="B93" s="6"/>
      <c r="C93" s="6"/>
      <c r="D93" s="6"/>
      <c r="E93" s="6"/>
      <c r="F93" s="6"/>
      <c r="G93" s="6"/>
      <c r="H93" s="6"/>
      <c r="I93" s="2"/>
      <c r="J93" s="9"/>
      <c r="K93" s="2"/>
    </row>
    <row r="94" spans="1:11">
      <c r="A94" s="6">
        <v>1</v>
      </c>
      <c r="B94" s="6">
        <v>10</v>
      </c>
      <c r="C94" s="6">
        <v>10</v>
      </c>
      <c r="D94" s="6">
        <v>5000</v>
      </c>
      <c r="E94" s="6">
        <v>59</v>
      </c>
      <c r="F94" s="6">
        <v>11</v>
      </c>
      <c r="G94" s="6">
        <v>13</v>
      </c>
      <c r="H94" s="6"/>
      <c r="I94" s="2"/>
      <c r="J94" s="9">
        <f>E94/B94*(B94/C94)*D94</f>
        <v>29500</v>
      </c>
      <c r="K94" s="2">
        <f t="shared" ref="K94:K96" si="9">J94/$D$1</f>
        <v>2269.2307692307691</v>
      </c>
    </row>
    <row r="95" spans="1:11">
      <c r="A95" s="6">
        <v>2</v>
      </c>
      <c r="B95" s="6">
        <v>10</v>
      </c>
      <c r="C95" s="6">
        <v>10</v>
      </c>
      <c r="D95" s="6">
        <v>5000</v>
      </c>
      <c r="E95" s="6">
        <v>26</v>
      </c>
      <c r="F95" s="6">
        <v>1</v>
      </c>
      <c r="G95" s="6">
        <v>10</v>
      </c>
      <c r="H95" s="6"/>
      <c r="I95" s="2"/>
      <c r="J95" s="9">
        <f>E95/B95*(B95/C95)*D95</f>
        <v>13000</v>
      </c>
      <c r="K95" s="2">
        <f t="shared" si="9"/>
        <v>1000</v>
      </c>
    </row>
    <row r="96" spans="1:11">
      <c r="A96" s="6">
        <v>3</v>
      </c>
      <c r="B96" s="6">
        <v>10</v>
      </c>
      <c r="C96" s="6">
        <v>10</v>
      </c>
      <c r="D96" s="6">
        <v>5000</v>
      </c>
      <c r="E96" s="6">
        <v>8</v>
      </c>
      <c r="F96" s="6">
        <v>2</v>
      </c>
      <c r="G96" s="6">
        <v>2</v>
      </c>
      <c r="H96" s="6"/>
      <c r="I96" s="2"/>
      <c r="J96" s="10">
        <f>E96/B96*(B96/C96)*D96</f>
        <v>4000</v>
      </c>
      <c r="K96" s="11">
        <f t="shared" si="9"/>
        <v>307.69230769230768</v>
      </c>
    </row>
    <row r="97" spans="1:11">
      <c r="A97" s="6"/>
      <c r="B97" s="6"/>
      <c r="C97" s="6"/>
      <c r="D97" s="6"/>
      <c r="E97" s="6"/>
      <c r="F97" s="6"/>
      <c r="G97" s="6"/>
      <c r="H97" s="6"/>
      <c r="I97" s="2"/>
      <c r="J97" s="9" t="s">
        <v>23</v>
      </c>
      <c r="K97" s="2">
        <f>AVERAGE(K94:K96)</f>
        <v>1192.3076923076922</v>
      </c>
    </row>
    <row r="98" spans="1:11">
      <c r="A98" s="6" t="s">
        <v>3</v>
      </c>
      <c r="B98" s="6"/>
      <c r="C98" s="6"/>
      <c r="D98" s="6"/>
      <c r="E98" s="6"/>
      <c r="F98" s="6"/>
      <c r="G98" s="6"/>
      <c r="H98" s="6"/>
      <c r="I98" s="2"/>
      <c r="J98" s="6"/>
      <c r="K98" s="2"/>
    </row>
    <row r="99" spans="1:11">
      <c r="A99" s="6">
        <v>1</v>
      </c>
      <c r="B99" s="6">
        <v>10</v>
      </c>
      <c r="C99" s="6">
        <v>10</v>
      </c>
      <c r="D99" s="6">
        <v>5000</v>
      </c>
      <c r="E99" s="9" t="s">
        <v>26</v>
      </c>
      <c r="F99" s="9" t="s">
        <v>26</v>
      </c>
      <c r="G99" s="9" t="s">
        <v>26</v>
      </c>
      <c r="H99" s="9"/>
      <c r="I99" s="2"/>
      <c r="J99" s="9" t="s">
        <v>26</v>
      </c>
      <c r="K99" s="8" t="s">
        <v>26</v>
      </c>
    </row>
    <row r="100" spans="1:11">
      <c r="A100" s="6">
        <v>2</v>
      </c>
      <c r="B100" s="6">
        <v>10</v>
      </c>
      <c r="C100" s="6">
        <v>10</v>
      </c>
      <c r="D100" s="6">
        <v>5000</v>
      </c>
      <c r="E100" s="6">
        <v>7</v>
      </c>
      <c r="F100" s="6">
        <v>1</v>
      </c>
      <c r="G100" s="6">
        <v>0</v>
      </c>
      <c r="H100" s="6"/>
      <c r="I100" s="2"/>
      <c r="J100" s="6">
        <f>E100/B100*(B100/C100)*D100</f>
        <v>3500</v>
      </c>
      <c r="K100" s="2">
        <f t="shared" ref="K100:K101" si="10">J100/$D$1</f>
        <v>269.23076923076923</v>
      </c>
    </row>
    <row r="101" spans="1:11">
      <c r="A101" s="6">
        <v>3</v>
      </c>
      <c r="B101" s="6">
        <v>10</v>
      </c>
      <c r="C101" s="6">
        <v>10</v>
      </c>
      <c r="D101" s="6">
        <v>5000</v>
      </c>
      <c r="E101" s="6">
        <v>28</v>
      </c>
      <c r="F101" s="6">
        <v>1</v>
      </c>
      <c r="G101" s="6">
        <v>10</v>
      </c>
      <c r="H101" s="6"/>
      <c r="I101" s="2"/>
      <c r="J101" s="15">
        <f>E101/B101*(B101/C101)*D101</f>
        <v>14000</v>
      </c>
      <c r="K101" s="11">
        <f t="shared" si="10"/>
        <v>1076.9230769230769</v>
      </c>
    </row>
    <row r="102" spans="1:11">
      <c r="A102" s="6"/>
      <c r="B102" s="6"/>
      <c r="C102" s="6"/>
      <c r="D102" s="6"/>
      <c r="E102" s="6"/>
      <c r="F102" s="6"/>
      <c r="G102" s="6"/>
      <c r="H102" s="6"/>
      <c r="I102" s="2"/>
      <c r="J102" s="9" t="s">
        <v>23</v>
      </c>
      <c r="K102" s="2">
        <f>(K100+K101)/2</f>
        <v>673.07692307692309</v>
      </c>
    </row>
    <row r="103" spans="1:11">
      <c r="A103" s="6" t="s">
        <v>4</v>
      </c>
      <c r="B103" s="6"/>
      <c r="C103" s="6"/>
      <c r="D103" s="6"/>
      <c r="E103" s="6"/>
      <c r="F103" s="6"/>
      <c r="G103" s="6"/>
      <c r="H103" s="6"/>
      <c r="I103" s="2"/>
      <c r="J103" s="6"/>
      <c r="K103" s="2"/>
    </row>
    <row r="104" spans="1:11">
      <c r="A104" s="6">
        <v>1</v>
      </c>
      <c r="B104" s="6">
        <v>10</v>
      </c>
      <c r="C104" s="6">
        <v>10</v>
      </c>
      <c r="D104" s="6">
        <v>5000</v>
      </c>
      <c r="E104" s="6">
        <v>9</v>
      </c>
      <c r="F104" s="6">
        <v>3</v>
      </c>
      <c r="G104" s="6">
        <v>2</v>
      </c>
      <c r="H104" s="6"/>
      <c r="I104" s="2"/>
      <c r="J104" s="6">
        <f>E104/B104*(B104/C104)*D104</f>
        <v>4500</v>
      </c>
      <c r="K104" s="2">
        <f t="shared" ref="K104:K106" si="11">J104/$D$1</f>
        <v>346.15384615384613</v>
      </c>
    </row>
    <row r="105" spans="1:11">
      <c r="A105" s="6">
        <v>2</v>
      </c>
      <c r="B105" s="6">
        <v>10</v>
      </c>
      <c r="C105" s="6">
        <v>10</v>
      </c>
      <c r="D105" s="6">
        <v>5000</v>
      </c>
      <c r="E105" s="6">
        <v>14</v>
      </c>
      <c r="F105" s="6">
        <v>3</v>
      </c>
      <c r="G105" s="6">
        <v>5</v>
      </c>
      <c r="H105" s="6"/>
      <c r="I105" s="2"/>
      <c r="J105" s="6">
        <f>E105/B105*(B105/C105)*D105</f>
        <v>7000</v>
      </c>
      <c r="K105" s="2">
        <f t="shared" si="11"/>
        <v>538.46153846153845</v>
      </c>
    </row>
    <row r="106" spans="1:11">
      <c r="A106" s="6">
        <v>3</v>
      </c>
      <c r="B106" s="6">
        <v>10</v>
      </c>
      <c r="C106" s="6">
        <v>10</v>
      </c>
      <c r="D106" s="6">
        <v>5000</v>
      </c>
      <c r="E106" s="6">
        <v>14</v>
      </c>
      <c r="F106" s="6">
        <v>1</v>
      </c>
      <c r="G106" s="6">
        <v>7</v>
      </c>
      <c r="H106" s="6"/>
      <c r="I106" s="2"/>
      <c r="J106" s="15">
        <f>E106/B106*(B106/C106)*D106</f>
        <v>7000</v>
      </c>
      <c r="K106" s="11">
        <f t="shared" si="11"/>
        <v>538.46153846153845</v>
      </c>
    </row>
    <row r="107" spans="1:11">
      <c r="A107" s="6"/>
      <c r="B107" s="6"/>
      <c r="C107" s="6"/>
      <c r="D107" s="6"/>
      <c r="E107" s="6"/>
      <c r="F107" s="6"/>
      <c r="G107" s="6"/>
      <c r="H107" s="6"/>
      <c r="I107" s="2"/>
      <c r="J107" s="9" t="s">
        <v>23</v>
      </c>
      <c r="K107" s="2">
        <f>AVERAGE(K104:K106)</f>
        <v>474.35897435897431</v>
      </c>
    </row>
    <row r="108" spans="1:11">
      <c r="A108" s="6" t="s">
        <v>5</v>
      </c>
      <c r="B108" s="6"/>
      <c r="C108" s="6"/>
      <c r="D108" s="6"/>
      <c r="E108" s="6"/>
      <c r="F108" s="6"/>
      <c r="G108" s="6"/>
      <c r="H108" s="6"/>
      <c r="I108" s="2"/>
      <c r="J108" s="6"/>
      <c r="K108" s="2"/>
    </row>
    <row r="109" spans="1:11">
      <c r="A109" s="7">
        <v>1</v>
      </c>
      <c r="B109" s="6">
        <v>10</v>
      </c>
      <c r="C109" s="6">
        <v>10</v>
      </c>
      <c r="D109" s="6">
        <v>5000</v>
      </c>
      <c r="E109" s="6">
        <v>41</v>
      </c>
      <c r="F109" s="6">
        <v>9</v>
      </c>
      <c r="G109" s="6">
        <v>14</v>
      </c>
      <c r="H109" s="6"/>
      <c r="I109" s="2"/>
      <c r="J109" s="6">
        <f>E109/B109*(B109/C109)*D109</f>
        <v>20500</v>
      </c>
      <c r="K109" s="2">
        <f t="shared" ref="K109:K111" si="12">J109/$D$1</f>
        <v>1576.9230769230769</v>
      </c>
    </row>
    <row r="110" spans="1:11">
      <c r="A110" s="7">
        <v>2</v>
      </c>
      <c r="B110" s="6">
        <v>10</v>
      </c>
      <c r="C110" s="6">
        <v>10</v>
      </c>
      <c r="D110" s="6">
        <v>5000</v>
      </c>
      <c r="E110" s="6">
        <v>14</v>
      </c>
      <c r="F110" s="6">
        <v>1</v>
      </c>
      <c r="G110" s="6">
        <v>6</v>
      </c>
      <c r="H110" s="6"/>
      <c r="I110" s="2"/>
      <c r="J110" s="6">
        <f>E110/B110*(B110/C110)*D110</f>
        <v>7000</v>
      </c>
      <c r="K110" s="2">
        <f t="shared" si="12"/>
        <v>538.46153846153845</v>
      </c>
    </row>
    <row r="111" spans="1:11">
      <c r="A111" s="7">
        <v>3</v>
      </c>
      <c r="B111" s="6">
        <v>10</v>
      </c>
      <c r="C111" s="6">
        <v>10</v>
      </c>
      <c r="D111" s="6">
        <v>5000</v>
      </c>
      <c r="E111" s="6">
        <v>5</v>
      </c>
      <c r="F111" s="6">
        <v>1</v>
      </c>
      <c r="G111" s="6">
        <v>1</v>
      </c>
      <c r="H111" s="6"/>
      <c r="I111" s="2"/>
      <c r="J111" s="15">
        <f>E111/B111*(B111/C111)*D111</f>
        <v>2500</v>
      </c>
      <c r="K111" s="11">
        <f t="shared" si="12"/>
        <v>192.30769230769232</v>
      </c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8" t="s">
        <v>23</v>
      </c>
      <c r="K112" s="2">
        <f>AVERAGE(K109:K111)</f>
        <v>769.23076923076917</v>
      </c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21">
      <c r="A117" s="16" t="s">
        <v>11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 t="s">
        <v>27</v>
      </c>
      <c r="B118" s="13" t="s">
        <v>13</v>
      </c>
      <c r="C118" s="13" t="s">
        <v>14</v>
      </c>
      <c r="D118" s="13" t="s">
        <v>15</v>
      </c>
      <c r="E118" s="13" t="s">
        <v>16</v>
      </c>
      <c r="F118" s="13" t="s">
        <v>24</v>
      </c>
      <c r="G118" s="13" t="s">
        <v>25</v>
      </c>
      <c r="H118" s="13"/>
      <c r="J118" s="2" t="s">
        <v>17</v>
      </c>
    </row>
    <row r="119" spans="1:11">
      <c r="A119" s="6">
        <v>1</v>
      </c>
      <c r="B119" s="6">
        <v>5</v>
      </c>
      <c r="C119" s="6">
        <v>5</v>
      </c>
      <c r="D119" s="6">
        <v>0</v>
      </c>
      <c r="E119" s="6">
        <v>53</v>
      </c>
      <c r="F119" s="6">
        <v>17</v>
      </c>
      <c r="G119" s="6">
        <v>4</v>
      </c>
      <c r="H119" s="6"/>
      <c r="J119" s="2">
        <f>E119/(B119)*(C119/B119)</f>
        <v>10.6</v>
      </c>
    </row>
    <row r="120" spans="1:11">
      <c r="A120" s="6">
        <v>2</v>
      </c>
      <c r="B120" s="6">
        <v>5</v>
      </c>
      <c r="C120" s="6">
        <v>5</v>
      </c>
      <c r="D120" s="6">
        <v>0</v>
      </c>
      <c r="E120" s="6">
        <v>31</v>
      </c>
      <c r="F120" s="6">
        <v>9</v>
      </c>
      <c r="G120" s="6">
        <v>6</v>
      </c>
      <c r="H120" s="6"/>
      <c r="J120" s="2">
        <f>E120/(B120)*(C120/B120)</f>
        <v>6.2</v>
      </c>
    </row>
    <row r="121" spans="1:11">
      <c r="A121" s="6">
        <v>3</v>
      </c>
      <c r="B121" s="6">
        <v>5</v>
      </c>
      <c r="C121" s="6">
        <v>5</v>
      </c>
      <c r="D121" s="6">
        <v>0</v>
      </c>
      <c r="E121" s="6">
        <v>44</v>
      </c>
      <c r="F121" s="6">
        <v>18</v>
      </c>
      <c r="G121" s="6">
        <v>3</v>
      </c>
      <c r="H121" s="6"/>
      <c r="I121" s="12"/>
      <c r="J121" s="11">
        <f>E121/(B121)*(C121/B121)</f>
        <v>8.8000000000000007</v>
      </c>
    </row>
    <row r="122" spans="1:11">
      <c r="A122" s="2"/>
      <c r="B122" s="2"/>
      <c r="C122" s="2"/>
      <c r="D122" s="2"/>
      <c r="E122" s="2"/>
      <c r="F122" s="2"/>
      <c r="G122" s="2"/>
      <c r="H122" s="2"/>
      <c r="I122" s="8" t="s">
        <v>23</v>
      </c>
      <c r="J122" s="2">
        <f>AVERAGE(J119:J121)</f>
        <v>8.5333333333333332</v>
      </c>
    </row>
    <row r="123" spans="1:11">
      <c r="A123" s="2" t="s">
        <v>1</v>
      </c>
      <c r="B123" s="2"/>
      <c r="C123" s="2"/>
      <c r="D123" s="2"/>
      <c r="E123" s="2"/>
      <c r="F123" s="2"/>
      <c r="G123" s="2"/>
      <c r="H123" s="2"/>
      <c r="I123" s="2"/>
      <c r="J123" s="8"/>
      <c r="K123" s="2" t="s">
        <v>7</v>
      </c>
    </row>
    <row r="124" spans="1:11">
      <c r="A124" s="6">
        <v>1</v>
      </c>
      <c r="B124" s="6">
        <v>10</v>
      </c>
      <c r="C124" s="6">
        <v>10</v>
      </c>
      <c r="D124" s="6">
        <v>1000</v>
      </c>
      <c r="E124" s="6">
        <v>28</v>
      </c>
      <c r="F124" s="6">
        <v>7</v>
      </c>
      <c r="G124" s="6">
        <v>6</v>
      </c>
      <c r="H124" s="6"/>
      <c r="I124" s="6"/>
      <c r="J124" s="9">
        <f>E124/B124*(B124/C124)*D124</f>
        <v>2800</v>
      </c>
      <c r="K124" s="2">
        <f>J124/$D$1</f>
        <v>215.38461538461539</v>
      </c>
    </row>
    <row r="125" spans="1:11">
      <c r="A125" s="6">
        <v>2</v>
      </c>
      <c r="B125" s="6">
        <v>10</v>
      </c>
      <c r="C125" s="6">
        <v>10</v>
      </c>
      <c r="D125" s="6">
        <v>10000</v>
      </c>
      <c r="E125" s="6">
        <v>26</v>
      </c>
      <c r="F125" s="6">
        <v>3</v>
      </c>
      <c r="G125" s="6">
        <v>1</v>
      </c>
      <c r="H125" s="6"/>
      <c r="I125" s="6"/>
      <c r="J125" s="9">
        <f>E125/B125*(B125/C125)*D125</f>
        <v>26000</v>
      </c>
      <c r="K125" s="2">
        <f>J125/$D$1</f>
        <v>2000</v>
      </c>
    </row>
    <row r="126" spans="1:11">
      <c r="A126" s="6">
        <v>3</v>
      </c>
      <c r="B126" s="6">
        <v>10</v>
      </c>
      <c r="C126" s="6">
        <v>10</v>
      </c>
      <c r="D126" s="6">
        <v>1000</v>
      </c>
      <c r="E126" s="6">
        <v>39</v>
      </c>
      <c r="F126" s="6">
        <v>4</v>
      </c>
      <c r="G126" s="6">
        <v>12</v>
      </c>
      <c r="H126" s="6"/>
      <c r="I126" s="6"/>
      <c r="J126" s="10">
        <f>E126/B126*(B126/C126)*D126</f>
        <v>3900</v>
      </c>
      <c r="K126" s="11">
        <f>J126/$D$1</f>
        <v>300</v>
      </c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8" t="s">
        <v>23</v>
      </c>
      <c r="K127" s="2">
        <f>AVERAGE(K124:K126)</f>
        <v>838.46153846153845</v>
      </c>
    </row>
    <row r="128" spans="1:11">
      <c r="A128" s="6" t="s">
        <v>2</v>
      </c>
      <c r="B128" s="6"/>
      <c r="C128" s="6"/>
      <c r="D128" s="6"/>
      <c r="E128" s="6"/>
      <c r="F128" s="6"/>
      <c r="G128" s="6"/>
      <c r="H128" s="6"/>
      <c r="I128" s="6"/>
      <c r="J128" s="9"/>
      <c r="K128" s="2"/>
    </row>
    <row r="129" spans="1:11">
      <c r="A129" s="6">
        <v>1</v>
      </c>
      <c r="B129" s="6">
        <v>10</v>
      </c>
      <c r="C129" s="6">
        <v>10</v>
      </c>
      <c r="D129" s="6">
        <v>1000</v>
      </c>
      <c r="E129" s="6">
        <v>20</v>
      </c>
      <c r="F129" s="6">
        <v>2</v>
      </c>
      <c r="G129" s="6">
        <v>5</v>
      </c>
      <c r="H129" s="6"/>
      <c r="I129" s="6"/>
      <c r="J129" s="9">
        <f>E129/B129*(B129/C129)*D129</f>
        <v>2000</v>
      </c>
      <c r="K129" s="2">
        <f>J129/$D$1</f>
        <v>153.84615384615384</v>
      </c>
    </row>
    <row r="130" spans="1:11">
      <c r="A130" s="6">
        <v>2</v>
      </c>
      <c r="B130" s="6">
        <v>10</v>
      </c>
      <c r="C130" s="6">
        <v>10</v>
      </c>
      <c r="D130" s="6">
        <v>1000</v>
      </c>
      <c r="E130" s="6">
        <v>45</v>
      </c>
      <c r="F130" s="6">
        <v>14</v>
      </c>
      <c r="G130" s="6">
        <v>6</v>
      </c>
      <c r="H130" s="6"/>
      <c r="I130" s="6"/>
      <c r="J130" s="9">
        <f>E130/B130*(B130/C130)*D130</f>
        <v>4500</v>
      </c>
      <c r="K130" s="2">
        <f>J130/$D$1</f>
        <v>346.15384615384613</v>
      </c>
    </row>
    <row r="131" spans="1:11">
      <c r="A131" s="6">
        <v>3</v>
      </c>
      <c r="B131" s="6">
        <v>10</v>
      </c>
      <c r="C131" s="6">
        <v>10</v>
      </c>
      <c r="D131" s="6">
        <v>1000</v>
      </c>
      <c r="E131" s="6">
        <v>51</v>
      </c>
      <c r="F131" s="6">
        <v>8</v>
      </c>
      <c r="G131" s="6">
        <v>1</v>
      </c>
      <c r="H131" s="6"/>
      <c r="I131" s="6"/>
      <c r="J131" s="10">
        <f>E131/B131*(B131/C131)*D131</f>
        <v>5100</v>
      </c>
      <c r="K131" s="11">
        <f>J131/$D$1</f>
        <v>392.30769230769232</v>
      </c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8" t="s">
        <v>23</v>
      </c>
      <c r="K132" s="2">
        <f>AVERAGE(K129:K131)</f>
        <v>297.43589743589746</v>
      </c>
    </row>
    <row r="133" spans="1:11">
      <c r="A133" s="6" t="s">
        <v>3</v>
      </c>
      <c r="B133" s="6"/>
      <c r="C133" s="6"/>
      <c r="D133" s="6"/>
      <c r="E133" s="6"/>
      <c r="F133" s="6"/>
      <c r="G133" s="6"/>
      <c r="H133" s="6"/>
      <c r="I133" s="6"/>
      <c r="J133" s="9"/>
      <c r="K133" s="2"/>
    </row>
    <row r="134" spans="1:11">
      <c r="A134" s="6">
        <v>1</v>
      </c>
      <c r="B134" s="6">
        <v>10</v>
      </c>
      <c r="C134" s="6">
        <v>10</v>
      </c>
      <c r="D134" s="6">
        <v>1000</v>
      </c>
      <c r="E134" s="6">
        <v>25</v>
      </c>
      <c r="F134" s="6">
        <v>11</v>
      </c>
      <c r="G134" s="6">
        <v>0</v>
      </c>
      <c r="H134" s="6"/>
      <c r="I134" s="6"/>
      <c r="J134" s="9">
        <f>E134/B134*(B134/C134)*D134</f>
        <v>2500</v>
      </c>
      <c r="K134" s="2">
        <f>J134/$D$1</f>
        <v>192.30769230769232</v>
      </c>
    </row>
    <row r="135" spans="1:11">
      <c r="A135" s="6">
        <v>2</v>
      </c>
      <c r="B135" s="6">
        <v>10</v>
      </c>
      <c r="C135" s="6">
        <v>10</v>
      </c>
      <c r="D135" s="6">
        <v>1000</v>
      </c>
      <c r="E135" s="6">
        <v>3</v>
      </c>
      <c r="F135" s="6">
        <v>0</v>
      </c>
      <c r="G135" s="6">
        <v>0</v>
      </c>
      <c r="H135" s="6"/>
      <c r="I135" s="6"/>
      <c r="J135" s="9">
        <f>E135/B135*(B135/C135)*D135</f>
        <v>300</v>
      </c>
      <c r="K135" s="2">
        <f>J135/$D$1</f>
        <v>23.076923076923077</v>
      </c>
    </row>
    <row r="136" spans="1:11">
      <c r="A136" s="6">
        <v>3</v>
      </c>
      <c r="B136" s="6">
        <v>10</v>
      </c>
      <c r="C136" s="6">
        <v>10</v>
      </c>
      <c r="D136" s="6">
        <v>1000</v>
      </c>
      <c r="E136" s="6">
        <v>124</v>
      </c>
      <c r="F136" s="6">
        <v>21</v>
      </c>
      <c r="G136" s="6">
        <v>9</v>
      </c>
      <c r="H136" s="6"/>
      <c r="I136" s="6"/>
      <c r="J136" s="10">
        <f>E136/B136*(B136/C136)*D136</f>
        <v>12400</v>
      </c>
      <c r="K136" s="11">
        <f>J136/$D$1</f>
        <v>953.84615384615381</v>
      </c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8" t="s">
        <v>23</v>
      </c>
      <c r="K137" s="2">
        <f>AVERAGE(K134:K136)</f>
        <v>389.74358974358978</v>
      </c>
    </row>
    <row r="138" spans="1:11">
      <c r="A138" s="6" t="s">
        <v>4</v>
      </c>
      <c r="B138" s="6"/>
      <c r="C138" s="6"/>
      <c r="D138" s="6"/>
      <c r="E138" s="6"/>
      <c r="F138" s="6"/>
      <c r="G138" s="6"/>
      <c r="H138" s="6"/>
      <c r="I138" s="6"/>
      <c r="J138" s="9"/>
      <c r="K138" s="2"/>
    </row>
    <row r="139" spans="1:11">
      <c r="A139" s="6">
        <v>1</v>
      </c>
      <c r="B139" s="6">
        <v>10</v>
      </c>
      <c r="C139" s="6">
        <v>10</v>
      </c>
      <c r="D139" s="6">
        <v>1000</v>
      </c>
      <c r="E139" s="6">
        <v>6</v>
      </c>
      <c r="F139" s="6">
        <v>0</v>
      </c>
      <c r="G139" s="6">
        <v>0</v>
      </c>
      <c r="H139" s="6"/>
      <c r="I139" s="6"/>
      <c r="J139" s="9">
        <f>E139/B139*(B139/C139)*D139</f>
        <v>600</v>
      </c>
      <c r="K139" s="2">
        <f>J139/$D$1</f>
        <v>46.153846153846153</v>
      </c>
    </row>
    <row r="140" spans="1:11">
      <c r="A140" s="6">
        <v>2</v>
      </c>
      <c r="B140" s="6">
        <v>10</v>
      </c>
      <c r="C140" s="6">
        <v>10</v>
      </c>
      <c r="D140" s="6">
        <v>1000</v>
      </c>
      <c r="E140" s="6">
        <v>230</v>
      </c>
      <c r="F140" s="6">
        <v>0</v>
      </c>
      <c r="G140" s="6">
        <v>3</v>
      </c>
      <c r="H140" s="6"/>
      <c r="I140" s="6"/>
      <c r="J140" s="9">
        <f>E140/B140*(B140/C140)*D140</f>
        <v>23000</v>
      </c>
      <c r="K140" s="2">
        <f>J140/$D$1</f>
        <v>1769.2307692307693</v>
      </c>
    </row>
    <row r="141" spans="1:11">
      <c r="A141" s="6">
        <v>3</v>
      </c>
      <c r="B141" s="6">
        <v>10</v>
      </c>
      <c r="C141" s="6">
        <v>10</v>
      </c>
      <c r="D141" s="6">
        <v>1000</v>
      </c>
      <c r="E141" s="6">
        <v>1</v>
      </c>
      <c r="F141" s="6">
        <v>0</v>
      </c>
      <c r="G141" s="6">
        <v>0</v>
      </c>
      <c r="H141" s="6"/>
      <c r="I141" s="6"/>
      <c r="J141" s="10">
        <f>E141/B141*(B141/C141)*D141</f>
        <v>100</v>
      </c>
      <c r="K141" s="11">
        <f>J141/$D$1</f>
        <v>7.6923076923076925</v>
      </c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8" t="s">
        <v>23</v>
      </c>
      <c r="K142" s="2">
        <f>AVERAGE(K139:K141)</f>
        <v>607.69230769230774</v>
      </c>
    </row>
    <row r="143" spans="1:11">
      <c r="A143" s="6" t="s">
        <v>5</v>
      </c>
      <c r="B143" s="6"/>
      <c r="C143" s="6"/>
      <c r="D143" s="6"/>
      <c r="E143" s="6"/>
      <c r="F143" s="6"/>
      <c r="G143" s="6"/>
      <c r="H143" s="6"/>
      <c r="I143" s="6"/>
      <c r="J143" s="9"/>
      <c r="K143" s="2"/>
    </row>
    <row r="144" spans="1:11">
      <c r="A144" s="7">
        <v>1</v>
      </c>
      <c r="B144" s="7">
        <v>10</v>
      </c>
      <c r="C144" s="7">
        <v>10</v>
      </c>
      <c r="D144" s="7">
        <v>1000</v>
      </c>
      <c r="E144" s="7">
        <v>56</v>
      </c>
      <c r="F144" s="7">
        <v>17</v>
      </c>
      <c r="G144" s="7">
        <v>15</v>
      </c>
      <c r="H144" s="7"/>
      <c r="I144" s="6"/>
      <c r="J144" s="9">
        <f>E144/B144*(B144/C144)*D144</f>
        <v>5600</v>
      </c>
      <c r="K144" s="2">
        <f>J144/$D$1</f>
        <v>430.76923076923077</v>
      </c>
    </row>
    <row r="145" spans="1:11">
      <c r="A145" s="7">
        <v>2</v>
      </c>
      <c r="B145" s="7">
        <v>10</v>
      </c>
      <c r="C145" s="7">
        <v>10</v>
      </c>
      <c r="D145" s="7">
        <v>1000</v>
      </c>
      <c r="E145" s="7">
        <v>80</v>
      </c>
      <c r="F145" s="7">
        <v>20</v>
      </c>
      <c r="G145" s="7">
        <v>14</v>
      </c>
      <c r="H145" s="7"/>
      <c r="I145" s="6"/>
      <c r="J145" s="9">
        <f>E145/B145*(B145/C145)*D145</f>
        <v>8000</v>
      </c>
      <c r="K145" s="2">
        <f>J145/$D$1</f>
        <v>615.38461538461536</v>
      </c>
    </row>
    <row r="146" spans="1:11">
      <c r="A146" s="7">
        <v>3</v>
      </c>
      <c r="B146" s="7">
        <v>10</v>
      </c>
      <c r="C146" s="7">
        <v>10</v>
      </c>
      <c r="D146" s="7">
        <v>1000</v>
      </c>
      <c r="E146" s="7">
        <v>90</v>
      </c>
      <c r="F146" s="7">
        <v>16</v>
      </c>
      <c r="G146" s="7">
        <v>21</v>
      </c>
      <c r="H146" s="7"/>
      <c r="I146" s="6"/>
      <c r="J146" s="10">
        <f>E146/B146*(B146/C146)*D146</f>
        <v>9000</v>
      </c>
      <c r="K146" s="11">
        <f>J146/$D$1</f>
        <v>692.30769230769226</v>
      </c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8" t="s">
        <v>23</v>
      </c>
      <c r="K147" s="2">
        <f>AVERAGE(K144:K146)</f>
        <v>579.48717948717956</v>
      </c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s="17" customFormat="1">
      <c r="B149" s="18"/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1:11" s="17" customFormat="1" ht="21">
      <c r="A150" s="19"/>
      <c r="B150" s="18"/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1:11" s="17" customFormat="1">
      <c r="A151" s="18"/>
      <c r="B151" s="20"/>
      <c r="C151" s="20"/>
      <c r="D151" s="20"/>
      <c r="E151" s="20"/>
      <c r="F151" s="20"/>
      <c r="G151" s="20"/>
      <c r="H151" s="20"/>
      <c r="I151" s="18"/>
      <c r="J151" s="18"/>
    </row>
    <row r="152" spans="1:11" s="17" customFormat="1">
      <c r="A152" s="21"/>
      <c r="B152" s="21"/>
      <c r="C152" s="21"/>
      <c r="D152" s="21"/>
      <c r="E152" s="21"/>
      <c r="F152" s="21"/>
      <c r="G152" s="21"/>
      <c r="H152" s="21"/>
      <c r="I152" s="18"/>
      <c r="J152" s="18"/>
    </row>
    <row r="153" spans="1:11" s="17" customFormat="1">
      <c r="A153" s="21"/>
      <c r="B153" s="21"/>
      <c r="C153" s="21"/>
      <c r="D153" s="21"/>
      <c r="E153" s="21"/>
      <c r="F153" s="21"/>
      <c r="G153" s="21"/>
      <c r="H153" s="21"/>
      <c r="I153" s="18"/>
      <c r="J153" s="18"/>
    </row>
    <row r="154" spans="1:11" s="17" customFormat="1">
      <c r="A154" s="21"/>
      <c r="B154" s="21"/>
      <c r="C154" s="21"/>
      <c r="D154" s="21"/>
      <c r="E154" s="21"/>
      <c r="F154" s="21"/>
      <c r="G154" s="21"/>
      <c r="H154" s="21"/>
      <c r="I154" s="18"/>
      <c r="J154" s="18"/>
    </row>
    <row r="155" spans="1:11" s="17" customFormat="1">
      <c r="A155" s="21"/>
      <c r="B155" s="18"/>
      <c r="C155" s="18"/>
      <c r="D155" s="18"/>
      <c r="E155" s="18"/>
      <c r="F155" s="18"/>
      <c r="G155" s="18"/>
      <c r="H155" s="18"/>
      <c r="I155" s="22"/>
      <c r="J155" s="18"/>
    </row>
    <row r="156" spans="1:11" s="17" customFormat="1">
      <c r="A156" s="21"/>
      <c r="B156" s="18"/>
      <c r="C156" s="18"/>
      <c r="D156" s="18"/>
      <c r="E156" s="18"/>
      <c r="F156" s="18"/>
      <c r="G156" s="18"/>
      <c r="H156" s="18"/>
      <c r="I156" s="18"/>
      <c r="J156" s="22"/>
      <c r="K156" s="18"/>
    </row>
    <row r="157" spans="1:11" s="17" customFormat="1">
      <c r="A157" s="21"/>
      <c r="B157" s="21"/>
      <c r="C157" s="21"/>
      <c r="D157" s="21"/>
      <c r="E157" s="21"/>
      <c r="F157" s="21"/>
      <c r="G157" s="21"/>
      <c r="H157" s="21"/>
      <c r="I157" s="18"/>
      <c r="J157" s="23"/>
      <c r="K157" s="18"/>
    </row>
    <row r="158" spans="1:11" s="17" customFormat="1">
      <c r="A158" s="21"/>
      <c r="B158" s="21"/>
      <c r="C158" s="21"/>
      <c r="D158" s="21"/>
      <c r="E158" s="23"/>
      <c r="F158" s="23"/>
      <c r="G158" s="23"/>
      <c r="H158" s="23"/>
      <c r="I158" s="18"/>
      <c r="J158" s="23"/>
      <c r="K158" s="22"/>
    </row>
    <row r="159" spans="1:11" s="17" customFormat="1">
      <c r="A159" s="21"/>
      <c r="B159" s="21"/>
      <c r="C159" s="21"/>
      <c r="D159" s="21"/>
      <c r="E159" s="21"/>
      <c r="F159" s="21"/>
      <c r="G159" s="21"/>
      <c r="H159" s="21"/>
      <c r="I159" s="18"/>
      <c r="J159" s="23"/>
      <c r="K159" s="18"/>
    </row>
    <row r="160" spans="1:11" s="17" customFormat="1">
      <c r="A160" s="21"/>
      <c r="B160" s="21"/>
      <c r="C160" s="21"/>
      <c r="D160" s="21"/>
      <c r="E160" s="21"/>
      <c r="F160" s="21"/>
      <c r="G160" s="21"/>
      <c r="H160" s="21"/>
      <c r="I160" s="18"/>
      <c r="J160" s="23"/>
      <c r="K160" s="18"/>
    </row>
    <row r="161" spans="1:11" s="17" customFormat="1">
      <c r="A161" s="21"/>
      <c r="B161" s="21"/>
      <c r="C161" s="21"/>
      <c r="D161" s="21"/>
      <c r="E161" s="21"/>
      <c r="F161" s="21"/>
      <c r="G161" s="21"/>
      <c r="H161" s="21"/>
      <c r="I161" s="18"/>
      <c r="J161" s="23"/>
      <c r="K161" s="18"/>
    </row>
    <row r="162" spans="1:11" s="17" customFormat="1">
      <c r="A162" s="21"/>
      <c r="B162" s="21"/>
      <c r="C162" s="21"/>
      <c r="D162" s="21"/>
      <c r="E162" s="21"/>
      <c r="F162" s="21"/>
      <c r="G162" s="21"/>
      <c r="H162" s="21"/>
      <c r="I162" s="18"/>
      <c r="J162" s="23"/>
      <c r="K162" s="18"/>
    </row>
    <row r="163" spans="1:11" s="17" customFormat="1">
      <c r="A163" s="21"/>
      <c r="B163" s="21"/>
      <c r="C163" s="21"/>
      <c r="D163" s="21"/>
      <c r="E163" s="21"/>
      <c r="F163" s="21"/>
      <c r="G163" s="21"/>
      <c r="H163" s="21"/>
      <c r="I163" s="18"/>
      <c r="J163" s="23"/>
      <c r="K163" s="18"/>
    </row>
    <row r="164" spans="1:11" s="17" customFormat="1">
      <c r="A164" s="21"/>
      <c r="B164" s="21"/>
      <c r="C164" s="21"/>
      <c r="D164" s="21"/>
      <c r="E164" s="21"/>
      <c r="F164" s="21"/>
      <c r="G164" s="21"/>
      <c r="H164" s="21"/>
      <c r="I164" s="18"/>
      <c r="J164" s="23"/>
      <c r="K164" s="18"/>
    </row>
    <row r="165" spans="1:11" s="17" customFormat="1">
      <c r="A165" s="21"/>
      <c r="B165" s="21"/>
      <c r="C165" s="21"/>
      <c r="D165" s="21"/>
      <c r="E165" s="21"/>
      <c r="F165" s="21"/>
      <c r="G165" s="21"/>
      <c r="H165" s="21"/>
      <c r="I165" s="18"/>
      <c r="J165" s="23"/>
      <c r="K165" s="18"/>
    </row>
    <row r="166" spans="1:11" s="17" customFormat="1">
      <c r="A166" s="21"/>
      <c r="B166" s="21"/>
      <c r="C166" s="21"/>
      <c r="D166" s="21"/>
      <c r="E166" s="21"/>
      <c r="F166" s="21"/>
      <c r="G166" s="21"/>
      <c r="H166" s="21"/>
      <c r="I166" s="18"/>
      <c r="J166" s="21"/>
      <c r="K166" s="18"/>
    </row>
    <row r="167" spans="1:11" s="17" customFormat="1">
      <c r="A167" s="21"/>
      <c r="B167" s="21"/>
      <c r="C167" s="21"/>
      <c r="D167" s="21"/>
      <c r="E167" s="23"/>
      <c r="F167" s="23"/>
      <c r="G167" s="23"/>
      <c r="H167" s="23"/>
      <c r="I167" s="18"/>
      <c r="J167" s="23"/>
      <c r="K167" s="22"/>
    </row>
    <row r="168" spans="1:11" s="17" customFormat="1">
      <c r="A168" s="21"/>
      <c r="B168" s="21"/>
      <c r="C168" s="21"/>
      <c r="D168" s="21"/>
      <c r="E168" s="21"/>
      <c r="F168" s="21"/>
      <c r="G168" s="21"/>
      <c r="H168" s="21"/>
      <c r="I168" s="18"/>
      <c r="J168" s="21"/>
      <c r="K168" s="18"/>
    </row>
    <row r="169" spans="1:11" s="17" customFormat="1">
      <c r="A169" s="21"/>
      <c r="B169" s="21"/>
      <c r="C169" s="21"/>
      <c r="D169" s="21"/>
      <c r="E169" s="21"/>
      <c r="F169" s="21"/>
      <c r="G169" s="21"/>
      <c r="H169" s="21"/>
      <c r="I169" s="18"/>
      <c r="J169" s="21"/>
      <c r="K169" s="18"/>
    </row>
    <row r="170" spans="1:11" s="17" customFormat="1">
      <c r="A170" s="21"/>
      <c r="B170" s="21"/>
      <c r="C170" s="21"/>
      <c r="D170" s="21"/>
      <c r="E170" s="21"/>
      <c r="F170" s="21"/>
      <c r="G170" s="21"/>
      <c r="H170" s="21"/>
      <c r="I170" s="18"/>
      <c r="J170" s="23"/>
      <c r="K170" s="18"/>
    </row>
    <row r="171" spans="1:11" s="17" customFormat="1">
      <c r="A171" s="21"/>
      <c r="B171" s="21"/>
      <c r="C171" s="21"/>
      <c r="D171" s="21"/>
      <c r="E171" s="21"/>
      <c r="F171" s="21"/>
      <c r="G171" s="21"/>
      <c r="H171" s="21"/>
      <c r="I171" s="18"/>
      <c r="J171" s="21"/>
      <c r="K171" s="18"/>
    </row>
    <row r="172" spans="1:11" s="17" customFormat="1">
      <c r="A172" s="21"/>
      <c r="B172" s="21"/>
      <c r="C172" s="21"/>
      <c r="D172" s="21"/>
      <c r="E172" s="21"/>
      <c r="F172" s="21"/>
      <c r="G172" s="21"/>
      <c r="H172" s="21"/>
      <c r="I172" s="18"/>
      <c r="J172" s="21"/>
      <c r="K172" s="18"/>
    </row>
    <row r="173" spans="1:11" s="17" customFormat="1">
      <c r="A173" s="21"/>
      <c r="B173" s="21"/>
      <c r="C173" s="21"/>
      <c r="D173" s="21"/>
      <c r="E173" s="21"/>
      <c r="F173" s="21"/>
      <c r="G173" s="21"/>
      <c r="H173" s="21"/>
      <c r="I173" s="18"/>
      <c r="J173" s="21"/>
      <c r="K173" s="18"/>
    </row>
    <row r="174" spans="1:11" s="17" customFormat="1">
      <c r="A174" s="21"/>
      <c r="B174" s="21"/>
      <c r="C174" s="21"/>
      <c r="D174" s="21"/>
      <c r="E174" s="21"/>
      <c r="F174" s="21"/>
      <c r="G174" s="21"/>
      <c r="H174" s="21"/>
      <c r="I174" s="18"/>
      <c r="J174" s="21"/>
      <c r="K174" s="18"/>
    </row>
    <row r="175" spans="1:11" s="17" customFormat="1">
      <c r="A175" s="21"/>
      <c r="B175" s="21"/>
      <c r="C175" s="21"/>
      <c r="D175" s="21"/>
      <c r="E175" s="21"/>
      <c r="F175" s="21"/>
      <c r="G175" s="21"/>
      <c r="H175" s="21"/>
      <c r="I175" s="18"/>
      <c r="J175" s="23"/>
      <c r="K175" s="18"/>
    </row>
    <row r="176" spans="1:11" s="17" customFormat="1">
      <c r="A176" s="21"/>
      <c r="B176" s="21"/>
      <c r="C176" s="21"/>
      <c r="D176" s="21"/>
      <c r="E176" s="21"/>
      <c r="F176" s="21"/>
      <c r="G176" s="21"/>
      <c r="H176" s="21"/>
      <c r="I176" s="18"/>
      <c r="J176" s="21"/>
      <c r="K176" s="18"/>
    </row>
    <row r="177" spans="1:11" s="17" customFormat="1">
      <c r="A177" s="24"/>
      <c r="B177" s="21"/>
      <c r="C177" s="21"/>
      <c r="D177" s="21"/>
      <c r="E177" s="21"/>
      <c r="F177" s="21"/>
      <c r="G177" s="21"/>
      <c r="H177" s="21"/>
      <c r="I177" s="18"/>
      <c r="J177" s="21"/>
      <c r="K177" s="18"/>
    </row>
    <row r="178" spans="1:11" s="17" customFormat="1">
      <c r="A178" s="24"/>
      <c r="B178" s="21"/>
      <c r="C178" s="21"/>
      <c r="D178" s="21"/>
      <c r="E178" s="21"/>
      <c r="F178" s="21"/>
      <c r="G178" s="21"/>
      <c r="H178" s="21"/>
      <c r="I178" s="18"/>
      <c r="J178" s="21"/>
      <c r="K178" s="18"/>
    </row>
    <row r="179" spans="1:11" s="17" customFormat="1">
      <c r="A179" s="24"/>
      <c r="B179" s="21"/>
      <c r="C179" s="21"/>
      <c r="D179" s="21"/>
      <c r="E179" s="21"/>
      <c r="F179" s="21"/>
      <c r="G179" s="21"/>
      <c r="H179" s="21"/>
      <c r="I179" s="18"/>
      <c r="J179" s="21"/>
      <c r="K179" s="18"/>
    </row>
    <row r="180" spans="1:11" s="17" customFormat="1">
      <c r="A180" s="18"/>
      <c r="B180" s="18"/>
      <c r="C180" s="18"/>
      <c r="D180" s="18"/>
      <c r="E180" s="18"/>
      <c r="F180" s="18"/>
      <c r="G180" s="18"/>
      <c r="H180" s="18"/>
      <c r="I180" s="18"/>
      <c r="J180" s="22"/>
      <c r="K180" s="18"/>
    </row>
    <row r="181" spans="1:11" s="17" customForma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</row>
    <row r="182" spans="1:11" s="17" customForma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</row>
    <row r="183" spans="1:11" s="17" customFormat="1">
      <c r="B183" s="18"/>
      <c r="C183" s="18"/>
      <c r="D183" s="18"/>
      <c r="E183" s="18"/>
      <c r="F183" s="18"/>
      <c r="G183" s="18"/>
      <c r="H183" s="18"/>
      <c r="I183" s="18"/>
      <c r="J183" s="18"/>
      <c r="K183" s="18"/>
    </row>
    <row r="184" spans="1:11" s="17" customFormat="1" ht="21">
      <c r="A184" s="19"/>
      <c r="B184" s="18"/>
      <c r="C184" s="18"/>
      <c r="D184" s="18"/>
      <c r="E184" s="18"/>
      <c r="F184" s="18"/>
      <c r="G184" s="18"/>
      <c r="H184" s="18"/>
      <c r="I184" s="18"/>
      <c r="J184" s="18"/>
      <c r="K184" s="18"/>
    </row>
    <row r="185" spans="1:11" s="17" customFormat="1">
      <c r="A185" s="18"/>
      <c r="B185" s="20"/>
      <c r="C185" s="20"/>
      <c r="D185" s="20"/>
      <c r="E185" s="20"/>
      <c r="F185" s="20"/>
      <c r="G185" s="20"/>
      <c r="H185" s="20"/>
      <c r="I185" s="18"/>
      <c r="J185" s="18"/>
      <c r="K185" s="18"/>
    </row>
    <row r="186" spans="1:11" s="17" customFormat="1">
      <c r="A186" s="21"/>
      <c r="B186" s="21"/>
      <c r="C186" s="21"/>
      <c r="D186" s="21"/>
      <c r="E186" s="21"/>
      <c r="F186" s="21"/>
      <c r="G186" s="21"/>
      <c r="H186" s="18"/>
      <c r="I186" s="18"/>
      <c r="J186" s="18"/>
      <c r="K186" s="18"/>
    </row>
    <row r="187" spans="1:11" s="17" customFormat="1">
      <c r="A187" s="21"/>
      <c r="B187" s="21"/>
      <c r="C187" s="21"/>
      <c r="D187" s="21"/>
      <c r="E187" s="21"/>
      <c r="F187" s="21"/>
      <c r="G187" s="21"/>
      <c r="H187" s="18"/>
      <c r="I187" s="18"/>
      <c r="J187" s="18"/>
      <c r="K187" s="18"/>
    </row>
    <row r="188" spans="1:11" s="17" customFormat="1">
      <c r="A188" s="21"/>
      <c r="B188" s="21"/>
      <c r="C188" s="21"/>
      <c r="D188" s="21"/>
      <c r="E188" s="21"/>
      <c r="F188" s="21"/>
      <c r="G188" s="21"/>
      <c r="H188" s="18"/>
      <c r="I188" s="18"/>
      <c r="J188" s="18"/>
      <c r="K188" s="18"/>
    </row>
    <row r="189" spans="1:11" s="17" customFormat="1">
      <c r="A189" s="21"/>
      <c r="B189" s="21"/>
      <c r="C189" s="21"/>
      <c r="D189" s="21"/>
      <c r="E189" s="21"/>
      <c r="F189" s="21"/>
      <c r="G189" s="21"/>
      <c r="H189" s="18"/>
      <c r="I189" s="22"/>
      <c r="J189" s="18"/>
      <c r="K189" s="18"/>
    </row>
    <row r="190" spans="1:11" s="17" customFormat="1">
      <c r="A190" s="21"/>
      <c r="B190" s="21"/>
      <c r="C190" s="21"/>
      <c r="D190" s="21"/>
      <c r="E190" s="21"/>
      <c r="F190" s="21"/>
      <c r="G190" s="21"/>
      <c r="H190" s="18"/>
      <c r="I190" s="18"/>
      <c r="J190" s="18"/>
      <c r="K190" s="18"/>
    </row>
    <row r="191" spans="1:11" s="17" customFormat="1">
      <c r="A191" s="21"/>
      <c r="B191" s="21"/>
      <c r="C191" s="21"/>
      <c r="D191" s="21"/>
      <c r="E191" s="23"/>
      <c r="F191" s="21"/>
      <c r="G191" s="21"/>
      <c r="H191" s="18"/>
      <c r="I191" s="18"/>
      <c r="J191" s="22"/>
      <c r="K191" s="22"/>
    </row>
    <row r="192" spans="1:11" s="17" customFormat="1">
      <c r="A192" s="21"/>
      <c r="B192" s="21"/>
      <c r="C192" s="21"/>
      <c r="D192" s="21"/>
      <c r="E192" s="21"/>
      <c r="F192" s="21"/>
      <c r="G192" s="21"/>
      <c r="H192" s="18"/>
      <c r="I192" s="18"/>
      <c r="J192" s="18"/>
      <c r="K192" s="18"/>
    </row>
    <row r="193" spans="1:11" s="17" customFormat="1">
      <c r="A193" s="21"/>
      <c r="B193" s="21"/>
      <c r="C193" s="21"/>
      <c r="D193" s="21"/>
      <c r="E193" s="21"/>
      <c r="F193" s="21"/>
      <c r="G193" s="21"/>
      <c r="H193" s="18"/>
      <c r="I193" s="18"/>
      <c r="J193" s="18"/>
      <c r="K193" s="18"/>
    </row>
    <row r="194" spans="1:11" s="17" customFormat="1">
      <c r="A194" s="21"/>
      <c r="B194" s="21"/>
      <c r="C194" s="21"/>
      <c r="D194" s="21"/>
      <c r="E194" s="21"/>
      <c r="F194" s="21"/>
      <c r="G194" s="21"/>
      <c r="H194" s="18"/>
      <c r="I194" s="18"/>
      <c r="J194" s="22"/>
      <c r="K194" s="18"/>
    </row>
    <row r="195" spans="1:11" s="17" customFormat="1">
      <c r="A195" s="21"/>
      <c r="B195" s="21"/>
      <c r="C195" s="21"/>
      <c r="D195" s="21"/>
      <c r="E195" s="21"/>
      <c r="F195" s="21"/>
      <c r="G195" s="21"/>
      <c r="H195" s="18"/>
      <c r="I195" s="18"/>
      <c r="J195" s="18"/>
      <c r="K195" s="18"/>
    </row>
    <row r="196" spans="1:11" s="17" customFormat="1">
      <c r="A196" s="21"/>
      <c r="B196" s="21"/>
      <c r="C196" s="21"/>
      <c r="D196" s="21"/>
      <c r="E196" s="21"/>
      <c r="F196" s="21"/>
      <c r="G196" s="21"/>
      <c r="H196" s="18"/>
      <c r="I196" s="18"/>
      <c r="J196" s="18"/>
      <c r="K196" s="18"/>
    </row>
    <row r="197" spans="1:11" s="17" customFormat="1">
      <c r="A197" s="21"/>
      <c r="B197" s="21"/>
      <c r="C197" s="21"/>
      <c r="D197" s="21"/>
      <c r="E197" s="21"/>
      <c r="F197" s="21"/>
      <c r="G197" s="21"/>
      <c r="H197" s="18"/>
      <c r="I197" s="18"/>
      <c r="J197" s="18"/>
      <c r="K197" s="18"/>
    </row>
    <row r="198" spans="1:11" s="17" customFormat="1">
      <c r="A198" s="21"/>
      <c r="B198" s="21"/>
      <c r="C198" s="21"/>
      <c r="D198" s="21"/>
      <c r="E198" s="21"/>
      <c r="F198" s="21"/>
      <c r="G198" s="21"/>
      <c r="H198" s="18"/>
      <c r="I198" s="18"/>
      <c r="J198" s="18"/>
      <c r="K198" s="18"/>
    </row>
    <row r="199" spans="1:11" s="17" customFormat="1">
      <c r="A199" s="21"/>
      <c r="B199" s="21"/>
      <c r="C199" s="21"/>
      <c r="D199" s="21"/>
      <c r="E199" s="21"/>
      <c r="F199" s="21"/>
      <c r="G199" s="21"/>
      <c r="H199" s="18"/>
      <c r="I199" s="18"/>
      <c r="J199" s="22"/>
      <c r="K199" s="18"/>
    </row>
    <row r="200" spans="1:11" s="17" customFormat="1">
      <c r="A200" s="21"/>
      <c r="B200" s="21"/>
      <c r="C200" s="21"/>
      <c r="D200" s="21"/>
      <c r="E200" s="21"/>
      <c r="F200" s="21"/>
      <c r="G200" s="21"/>
      <c r="H200" s="18"/>
      <c r="I200" s="18"/>
      <c r="J200" s="18"/>
      <c r="K200" s="18"/>
    </row>
    <row r="201" spans="1:11" s="17" customFormat="1">
      <c r="A201" s="21"/>
      <c r="B201" s="21"/>
      <c r="C201" s="21"/>
      <c r="D201" s="21"/>
      <c r="E201" s="21"/>
      <c r="F201" s="21"/>
      <c r="G201" s="21"/>
      <c r="H201" s="18"/>
      <c r="I201" s="18"/>
      <c r="J201" s="18"/>
      <c r="K201" s="18"/>
    </row>
    <row r="202" spans="1:11" s="17" customFormat="1">
      <c r="A202" s="21"/>
      <c r="B202" s="21"/>
      <c r="C202" s="21"/>
      <c r="D202" s="21"/>
      <c r="E202" s="23"/>
      <c r="F202" s="21"/>
      <c r="G202" s="21"/>
      <c r="H202" s="18"/>
      <c r="I202" s="18"/>
      <c r="J202" s="22"/>
      <c r="K202" s="22"/>
    </row>
    <row r="203" spans="1:11" s="17" customFormat="1">
      <c r="A203" s="21"/>
      <c r="B203" s="21"/>
      <c r="C203" s="21"/>
      <c r="D203" s="21"/>
      <c r="E203" s="23"/>
      <c r="F203" s="21"/>
      <c r="G203" s="21"/>
      <c r="H203" s="18"/>
      <c r="I203" s="18"/>
      <c r="J203" s="22"/>
      <c r="K203" s="22"/>
    </row>
    <row r="204" spans="1:11" s="17" customFormat="1">
      <c r="A204" s="21"/>
      <c r="B204" s="21"/>
      <c r="C204" s="21"/>
      <c r="D204" s="21"/>
      <c r="E204" s="21"/>
      <c r="F204" s="21"/>
      <c r="G204" s="21"/>
      <c r="H204" s="18"/>
      <c r="I204" s="18"/>
      <c r="J204" s="22"/>
      <c r="K204" s="22"/>
    </row>
    <row r="205" spans="1:11" s="17" customFormat="1">
      <c r="A205" s="21"/>
      <c r="B205" s="21"/>
      <c r="C205" s="21"/>
      <c r="D205" s="21"/>
      <c r="E205" s="21"/>
      <c r="F205" s="21"/>
      <c r="G205" s="21"/>
      <c r="H205" s="18"/>
      <c r="I205" s="18"/>
      <c r="J205" s="18"/>
      <c r="K205" s="18"/>
    </row>
    <row r="206" spans="1:11" s="17" customFormat="1">
      <c r="A206" s="21"/>
      <c r="B206" s="21"/>
      <c r="C206" s="21"/>
      <c r="D206" s="21"/>
      <c r="E206" s="21"/>
      <c r="F206" s="21"/>
      <c r="G206" s="21"/>
      <c r="H206" s="18"/>
      <c r="I206" s="18"/>
      <c r="J206" s="18"/>
      <c r="K206" s="18"/>
    </row>
    <row r="207" spans="1:11" s="17" customFormat="1">
      <c r="A207" s="21"/>
      <c r="B207" s="21"/>
      <c r="C207" s="21"/>
      <c r="D207" s="21"/>
      <c r="E207" s="21"/>
      <c r="F207" s="21"/>
      <c r="G207" s="21"/>
      <c r="H207" s="18"/>
      <c r="I207" s="18"/>
      <c r="J207" s="18"/>
      <c r="K207" s="18"/>
    </row>
    <row r="208" spans="1:11" s="17" customFormat="1">
      <c r="A208" s="21"/>
      <c r="B208" s="21"/>
      <c r="C208" s="21"/>
      <c r="D208" s="21"/>
      <c r="E208" s="21"/>
      <c r="F208" s="21"/>
      <c r="G208" s="21"/>
      <c r="H208" s="18"/>
      <c r="I208" s="18"/>
      <c r="J208" s="18"/>
      <c r="K208" s="18"/>
    </row>
    <row r="209" spans="1:11" s="17" customFormat="1">
      <c r="A209" s="21"/>
      <c r="B209" s="21"/>
      <c r="C209" s="21"/>
      <c r="D209" s="21"/>
      <c r="E209" s="21"/>
      <c r="F209" s="21"/>
      <c r="G209" s="21"/>
      <c r="H209" s="18"/>
      <c r="I209" s="18"/>
      <c r="J209" s="22"/>
      <c r="K209" s="18"/>
    </row>
    <row r="210" spans="1:11" s="17" customFormat="1">
      <c r="A210" s="21"/>
      <c r="B210" s="21"/>
      <c r="C210" s="21"/>
      <c r="D210" s="21"/>
      <c r="E210" s="21"/>
      <c r="F210" s="21"/>
      <c r="G210" s="21"/>
      <c r="H210" s="18"/>
      <c r="I210" s="18"/>
      <c r="J210" s="18"/>
      <c r="K210" s="18"/>
    </row>
    <row r="211" spans="1:11" s="17" customFormat="1">
      <c r="A211" s="24"/>
      <c r="B211" s="21"/>
      <c r="C211" s="21"/>
      <c r="D211" s="21"/>
      <c r="E211" s="21"/>
      <c r="F211" s="21"/>
      <c r="G211" s="21"/>
      <c r="H211" s="18"/>
      <c r="I211" s="18"/>
      <c r="J211" s="18"/>
      <c r="K211" s="18"/>
    </row>
    <row r="212" spans="1:11" s="17" customFormat="1">
      <c r="A212" s="24"/>
      <c r="B212" s="21"/>
      <c r="C212" s="21"/>
      <c r="D212" s="21"/>
      <c r="E212" s="21"/>
      <c r="F212" s="21"/>
      <c r="G212" s="21"/>
      <c r="H212" s="18"/>
      <c r="I212" s="18"/>
      <c r="J212" s="18"/>
      <c r="K212" s="18"/>
    </row>
    <row r="213" spans="1:11" s="17" customFormat="1">
      <c r="A213" s="24"/>
      <c r="B213" s="21"/>
      <c r="C213" s="21"/>
      <c r="D213" s="21"/>
      <c r="E213" s="21"/>
      <c r="F213" s="21"/>
      <c r="G213" s="21"/>
      <c r="H213" s="18"/>
      <c r="I213" s="18"/>
      <c r="J213" s="18"/>
      <c r="K213" s="18"/>
    </row>
    <row r="214" spans="1:11" s="17" customFormat="1">
      <c r="A214" s="18"/>
      <c r="B214" s="18"/>
      <c r="C214" s="18"/>
      <c r="D214" s="18"/>
      <c r="E214" s="18"/>
      <c r="F214" s="18"/>
      <c r="G214" s="18"/>
      <c r="H214" s="18"/>
      <c r="I214" s="18"/>
      <c r="J214" s="22"/>
      <c r="K214" s="18"/>
    </row>
    <row r="215" spans="1:11" s="17" customForma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</row>
    <row r="216" spans="1:11" s="17" customForma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</row>
    <row r="217" spans="1:11" s="17" customForma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</row>
    <row r="218" spans="1:11" s="17" customFormat="1">
      <c r="B218" s="18"/>
      <c r="C218" s="18"/>
      <c r="D218" s="18"/>
      <c r="E218" s="18"/>
      <c r="F218" s="18"/>
      <c r="G218" s="18"/>
      <c r="H218" s="18"/>
      <c r="I218" s="18"/>
      <c r="J218" s="18"/>
      <c r="K218" s="18"/>
    </row>
    <row r="219" spans="1:11" s="17" customFormat="1" ht="21">
      <c r="A219" s="19"/>
      <c r="B219" s="18"/>
      <c r="C219" s="18"/>
      <c r="D219" s="18"/>
      <c r="E219" s="18"/>
      <c r="F219" s="18"/>
      <c r="G219" s="18"/>
      <c r="H219" s="18"/>
      <c r="I219" s="18"/>
    </row>
    <row r="220" spans="1:11" s="17" customFormat="1">
      <c r="A220" s="18"/>
      <c r="B220" s="20"/>
      <c r="C220" s="20"/>
      <c r="D220" s="20"/>
      <c r="E220" s="20"/>
      <c r="F220" s="20"/>
      <c r="G220" s="20"/>
      <c r="H220" s="20"/>
      <c r="J220" s="18"/>
      <c r="K220" s="18"/>
    </row>
    <row r="221" spans="1:11" s="17" customFormat="1">
      <c r="A221" s="21"/>
      <c r="B221" s="21"/>
      <c r="C221" s="21"/>
      <c r="D221" s="21"/>
      <c r="E221" s="21"/>
      <c r="F221" s="21"/>
      <c r="G221" s="21"/>
      <c r="H221" s="18"/>
      <c r="J221" s="18"/>
      <c r="K221" s="18"/>
    </row>
    <row r="222" spans="1:11" s="17" customFormat="1">
      <c r="A222" s="21"/>
      <c r="B222" s="21"/>
      <c r="C222" s="21"/>
      <c r="D222" s="21"/>
      <c r="E222" s="21"/>
      <c r="F222" s="21"/>
      <c r="G222" s="21"/>
      <c r="H222" s="18"/>
      <c r="J222" s="18"/>
      <c r="K222" s="18"/>
    </row>
    <row r="223" spans="1:11" s="17" customFormat="1">
      <c r="A223" s="21"/>
      <c r="B223" s="21"/>
      <c r="C223" s="21"/>
      <c r="D223" s="21"/>
      <c r="E223" s="21"/>
      <c r="F223" s="21"/>
      <c r="G223" s="21"/>
      <c r="H223" s="18"/>
      <c r="J223" s="18"/>
      <c r="K223" s="18"/>
    </row>
    <row r="224" spans="1:11" s="17" customFormat="1">
      <c r="A224" s="21"/>
      <c r="B224" s="21"/>
      <c r="C224" s="21"/>
      <c r="D224" s="21"/>
      <c r="E224" s="21"/>
      <c r="F224" s="21"/>
      <c r="G224" s="21"/>
      <c r="H224" s="18"/>
      <c r="J224" s="22"/>
      <c r="K224" s="18"/>
    </row>
    <row r="225" spans="1:11" s="17" customFormat="1">
      <c r="A225" s="21"/>
      <c r="B225" s="21"/>
      <c r="C225" s="21"/>
      <c r="D225" s="21"/>
      <c r="E225" s="21"/>
      <c r="F225" s="21"/>
      <c r="G225" s="21"/>
      <c r="H225" s="18"/>
      <c r="I225" s="18"/>
      <c r="J225" s="18"/>
      <c r="K225" s="18"/>
    </row>
    <row r="226" spans="1:11" s="17" customFormat="1">
      <c r="A226" s="21"/>
      <c r="B226" s="21"/>
      <c r="C226" s="21"/>
      <c r="D226" s="21"/>
      <c r="E226" s="21"/>
      <c r="F226" s="21"/>
      <c r="G226" s="21"/>
      <c r="H226" s="18"/>
      <c r="I226" s="18"/>
      <c r="J226" s="18"/>
      <c r="K226" s="18"/>
    </row>
    <row r="227" spans="1:11" s="17" customFormat="1">
      <c r="A227" s="21"/>
      <c r="B227" s="21"/>
      <c r="C227" s="21"/>
      <c r="D227" s="21"/>
      <c r="E227" s="21"/>
      <c r="F227" s="21"/>
      <c r="G227" s="21"/>
      <c r="H227" s="18"/>
      <c r="I227" s="18"/>
      <c r="J227" s="18"/>
      <c r="K227" s="18"/>
    </row>
    <row r="228" spans="1:11" s="17" customFormat="1">
      <c r="A228" s="21"/>
      <c r="B228" s="21"/>
      <c r="C228" s="21"/>
      <c r="D228" s="21"/>
      <c r="E228" s="21"/>
      <c r="F228" s="21"/>
      <c r="G228" s="21"/>
      <c r="H228" s="18"/>
      <c r="I228" s="18"/>
      <c r="J228" s="18"/>
      <c r="K228" s="18"/>
    </row>
    <row r="229" spans="1:11" s="17" customFormat="1">
      <c r="A229" s="21"/>
      <c r="B229" s="21"/>
      <c r="C229" s="21"/>
      <c r="D229" s="21"/>
      <c r="E229" s="21"/>
      <c r="F229" s="21"/>
      <c r="G229" s="21"/>
      <c r="H229" s="18"/>
      <c r="I229" s="18"/>
      <c r="J229" s="22"/>
      <c r="K229" s="18"/>
    </row>
    <row r="230" spans="1:11" s="17" customFormat="1">
      <c r="A230" s="21"/>
      <c r="B230" s="21"/>
      <c r="C230" s="21"/>
      <c r="D230" s="21"/>
      <c r="E230" s="21"/>
      <c r="F230" s="21"/>
      <c r="G230" s="21"/>
      <c r="H230" s="18"/>
      <c r="I230" s="18"/>
      <c r="J230" s="18"/>
      <c r="K230" s="18"/>
    </row>
    <row r="231" spans="1:11" s="17" customFormat="1">
      <c r="A231" s="21"/>
      <c r="B231" s="21"/>
      <c r="C231" s="21"/>
      <c r="D231" s="21"/>
      <c r="E231" s="21"/>
      <c r="F231" s="21"/>
      <c r="G231" s="21"/>
      <c r="H231" s="18"/>
      <c r="I231" s="18"/>
      <c r="J231" s="18"/>
      <c r="K231" s="18"/>
    </row>
    <row r="232" spans="1:11" s="17" customFormat="1">
      <c r="A232" s="21"/>
      <c r="B232" s="21"/>
      <c r="C232" s="21"/>
      <c r="D232" s="21"/>
      <c r="E232" s="21"/>
      <c r="F232" s="21"/>
      <c r="G232" s="21"/>
      <c r="H232" s="18"/>
      <c r="I232" s="18"/>
      <c r="J232" s="18"/>
      <c r="K232" s="18"/>
    </row>
    <row r="233" spans="1:11" s="17" customFormat="1">
      <c r="A233" s="21"/>
      <c r="B233" s="21"/>
      <c r="C233" s="21"/>
      <c r="D233" s="21"/>
      <c r="E233" s="21"/>
      <c r="F233" s="21"/>
      <c r="G233" s="21"/>
      <c r="H233" s="18"/>
      <c r="I233" s="18"/>
      <c r="J233" s="18"/>
      <c r="K233" s="18"/>
    </row>
    <row r="234" spans="1:11" s="17" customFormat="1">
      <c r="A234" s="21"/>
      <c r="B234" s="21"/>
      <c r="C234" s="21"/>
      <c r="D234" s="21"/>
      <c r="E234" s="21"/>
      <c r="F234" s="21"/>
      <c r="G234" s="21"/>
      <c r="H234" s="18"/>
      <c r="I234" s="18"/>
      <c r="J234" s="22"/>
      <c r="K234" s="18"/>
    </row>
    <row r="235" spans="1:11" s="17" customFormat="1">
      <c r="A235" s="21"/>
      <c r="B235" s="21"/>
      <c r="C235" s="21"/>
      <c r="D235" s="21"/>
      <c r="E235" s="21"/>
      <c r="F235" s="21"/>
      <c r="G235" s="21"/>
      <c r="H235" s="18"/>
      <c r="I235" s="18"/>
      <c r="J235" s="18"/>
      <c r="K235" s="18"/>
    </row>
    <row r="236" spans="1:11" s="17" customFormat="1">
      <c r="A236" s="21"/>
      <c r="B236" s="21"/>
      <c r="C236" s="21"/>
      <c r="D236" s="21"/>
      <c r="E236" s="21"/>
      <c r="F236" s="21"/>
      <c r="G236" s="21"/>
      <c r="H236" s="18"/>
      <c r="I236" s="18"/>
      <c r="J236" s="18"/>
      <c r="K236" s="18"/>
    </row>
    <row r="237" spans="1:11" s="17" customFormat="1">
      <c r="A237" s="21"/>
      <c r="B237" s="21"/>
      <c r="C237" s="21"/>
      <c r="D237" s="21"/>
      <c r="E237" s="21"/>
      <c r="F237" s="21"/>
      <c r="G237" s="21"/>
      <c r="H237" s="18"/>
      <c r="I237" s="18"/>
      <c r="J237" s="18"/>
      <c r="K237" s="18"/>
    </row>
    <row r="238" spans="1:11" s="17" customFormat="1">
      <c r="A238" s="21"/>
      <c r="B238" s="21"/>
      <c r="C238" s="21"/>
      <c r="D238" s="21"/>
      <c r="E238" s="21"/>
      <c r="F238" s="21"/>
      <c r="G238" s="21"/>
      <c r="H238" s="18"/>
      <c r="I238" s="18"/>
      <c r="J238" s="18"/>
      <c r="K238" s="18"/>
    </row>
    <row r="239" spans="1:11" s="17" customFormat="1">
      <c r="A239" s="21"/>
      <c r="B239" s="21"/>
      <c r="C239" s="21"/>
      <c r="D239" s="21"/>
      <c r="E239" s="21"/>
      <c r="F239" s="21"/>
      <c r="G239" s="21"/>
      <c r="H239" s="18"/>
      <c r="I239" s="18"/>
      <c r="J239" s="22"/>
      <c r="K239" s="18"/>
    </row>
    <row r="240" spans="1:11" s="17" customFormat="1">
      <c r="A240" s="21"/>
      <c r="B240" s="21"/>
      <c r="C240" s="21"/>
      <c r="D240" s="21"/>
      <c r="E240" s="21"/>
      <c r="F240" s="21"/>
      <c r="G240" s="21"/>
      <c r="H240" s="18"/>
      <c r="I240" s="18"/>
      <c r="J240" s="18"/>
      <c r="K240" s="18"/>
    </row>
    <row r="241" spans="1:11" s="17" customFormat="1">
      <c r="A241" s="21"/>
      <c r="B241" s="21"/>
      <c r="C241" s="21"/>
      <c r="D241" s="21"/>
      <c r="E241" s="21"/>
      <c r="F241" s="21"/>
      <c r="G241" s="21"/>
      <c r="H241" s="18"/>
      <c r="I241" s="18"/>
      <c r="J241" s="18"/>
      <c r="K241" s="18"/>
    </row>
    <row r="242" spans="1:11" s="17" customFormat="1">
      <c r="A242" s="21"/>
      <c r="B242" s="21"/>
      <c r="C242" s="21"/>
      <c r="D242" s="21"/>
      <c r="E242" s="21"/>
      <c r="F242" s="21"/>
      <c r="G242" s="21"/>
      <c r="H242" s="18"/>
      <c r="I242" s="18"/>
      <c r="J242" s="18"/>
      <c r="K242" s="18"/>
    </row>
    <row r="243" spans="1:11" s="17" customFormat="1">
      <c r="A243" s="21"/>
      <c r="B243" s="21"/>
      <c r="C243" s="21"/>
      <c r="D243" s="21"/>
      <c r="E243" s="21"/>
      <c r="F243" s="21"/>
      <c r="G243" s="21"/>
      <c r="H243" s="18"/>
      <c r="I243" s="18"/>
      <c r="J243" s="18"/>
      <c r="K243" s="18"/>
    </row>
    <row r="244" spans="1:11" s="17" customFormat="1">
      <c r="A244" s="21"/>
      <c r="B244" s="21"/>
      <c r="C244" s="21"/>
      <c r="D244" s="21"/>
      <c r="E244" s="21"/>
      <c r="F244" s="21"/>
      <c r="G244" s="21"/>
      <c r="H244" s="18"/>
      <c r="I244" s="18"/>
      <c r="J244" s="22"/>
      <c r="K244" s="18"/>
    </row>
    <row r="245" spans="1:11" s="17" customFormat="1">
      <c r="A245" s="21"/>
      <c r="B245" s="21"/>
      <c r="C245" s="21"/>
      <c r="D245" s="21"/>
      <c r="E245" s="21"/>
      <c r="F245" s="21"/>
      <c r="G245" s="21"/>
      <c r="H245" s="18"/>
      <c r="I245" s="18"/>
      <c r="J245" s="18"/>
      <c r="K245" s="18"/>
    </row>
    <row r="246" spans="1:11" s="17" customFormat="1">
      <c r="A246" s="24"/>
      <c r="B246" s="21"/>
      <c r="C246" s="21"/>
      <c r="D246" s="21"/>
      <c r="E246" s="21"/>
      <c r="F246" s="21"/>
      <c r="G246" s="21"/>
      <c r="H246" s="18"/>
      <c r="I246" s="18"/>
      <c r="J246" s="18"/>
      <c r="K246" s="18"/>
    </row>
    <row r="247" spans="1:11" s="17" customFormat="1">
      <c r="A247" s="24"/>
      <c r="B247" s="21"/>
      <c r="C247" s="21"/>
      <c r="D247" s="21"/>
      <c r="E247" s="21"/>
      <c r="F247" s="21"/>
      <c r="G247" s="21"/>
      <c r="H247" s="18"/>
      <c r="I247" s="18"/>
      <c r="J247" s="18"/>
      <c r="K247" s="18"/>
    </row>
    <row r="248" spans="1:11" s="17" customFormat="1">
      <c r="A248" s="24"/>
      <c r="B248" s="21"/>
      <c r="C248" s="21"/>
      <c r="D248" s="21"/>
      <c r="E248" s="21"/>
      <c r="F248" s="21"/>
      <c r="G248" s="21"/>
      <c r="H248" s="18"/>
      <c r="I248" s="18"/>
      <c r="J248" s="18"/>
      <c r="K248" s="18"/>
    </row>
    <row r="249" spans="1:11" s="17" customFormat="1">
      <c r="A249" s="18"/>
      <c r="B249" s="18"/>
      <c r="C249" s="18"/>
      <c r="D249" s="18"/>
      <c r="E249" s="18"/>
      <c r="F249" s="18"/>
      <c r="G249" s="18"/>
      <c r="H249" s="18"/>
      <c r="I249" s="18"/>
      <c r="J249" s="22"/>
      <c r="K249" s="18"/>
    </row>
    <row r="250" spans="1:11" s="17" customForma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</row>
    <row r="251" spans="1:11" s="17" customForma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</row>
    <row r="252" spans="1:11" s="17" customForma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</row>
    <row r="253" spans="1:11" s="17" customFormat="1">
      <c r="B253" s="18"/>
      <c r="C253" s="18"/>
      <c r="D253" s="18"/>
      <c r="E253" s="18"/>
      <c r="F253" s="18"/>
      <c r="G253" s="18"/>
      <c r="H253" s="18"/>
      <c r="I253" s="18"/>
      <c r="J253" s="18"/>
      <c r="K253" s="18"/>
    </row>
    <row r="254" spans="1:11" s="17" customFormat="1" ht="21">
      <c r="A254" s="19"/>
      <c r="B254" s="18"/>
      <c r="C254" s="18"/>
      <c r="D254" s="18"/>
      <c r="E254" s="18"/>
      <c r="F254" s="18"/>
      <c r="G254" s="18"/>
      <c r="H254" s="18"/>
      <c r="I254" s="18"/>
      <c r="J254" s="18"/>
      <c r="K254" s="18"/>
    </row>
    <row r="255" spans="1:11" s="17" customFormat="1">
      <c r="A255" s="18"/>
      <c r="B255" s="20"/>
      <c r="C255" s="20"/>
      <c r="D255" s="20"/>
      <c r="E255" s="20"/>
      <c r="F255" s="20"/>
      <c r="G255" s="20"/>
      <c r="H255" s="20"/>
      <c r="J255" s="18"/>
      <c r="K255" s="18"/>
    </row>
    <row r="256" spans="1:11" s="17" customFormat="1">
      <c r="A256" s="21"/>
      <c r="B256" s="21"/>
      <c r="C256" s="21"/>
      <c r="D256" s="21"/>
      <c r="E256" s="21"/>
      <c r="F256" s="21"/>
      <c r="G256" s="21"/>
      <c r="H256" s="18"/>
      <c r="J256" s="18"/>
      <c r="K256" s="18"/>
    </row>
    <row r="257" spans="1:11" s="17" customFormat="1">
      <c r="A257" s="21"/>
      <c r="B257" s="21"/>
      <c r="C257" s="21"/>
      <c r="D257" s="21"/>
      <c r="E257" s="21"/>
      <c r="F257" s="21"/>
      <c r="G257" s="21"/>
      <c r="H257" s="18"/>
      <c r="J257" s="18"/>
      <c r="K257" s="18"/>
    </row>
    <row r="258" spans="1:11" s="17" customFormat="1">
      <c r="A258" s="21"/>
      <c r="B258" s="21"/>
      <c r="C258" s="21"/>
      <c r="D258" s="21"/>
      <c r="E258" s="21"/>
      <c r="F258" s="21"/>
      <c r="G258" s="21"/>
      <c r="H258" s="18"/>
      <c r="J258" s="18"/>
      <c r="K258" s="18"/>
    </row>
    <row r="259" spans="1:11" s="17" customFormat="1">
      <c r="A259" s="18"/>
      <c r="B259" s="18"/>
      <c r="C259" s="18"/>
      <c r="D259" s="18"/>
      <c r="E259" s="18"/>
      <c r="F259" s="18"/>
      <c r="G259" s="18"/>
      <c r="H259" s="18"/>
      <c r="J259" s="22"/>
      <c r="K259" s="18"/>
    </row>
    <row r="260" spans="1:11" s="17" customForma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</row>
    <row r="261" spans="1:11" s="17" customForma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</row>
    <row r="262" spans="1:11" s="17" customFormat="1"/>
    <row r="263" spans="1:11" s="17" customFormat="1"/>
    <row r="264" spans="1:11" s="17" customFormat="1"/>
    <row r="265" spans="1:11" s="17" customFormat="1"/>
    <row r="266" spans="1:11" s="17" customFormat="1"/>
    <row r="267" spans="1:11" s="17" customFormat="1"/>
    <row r="268" spans="1:11" s="17" customFormat="1"/>
    <row r="269" spans="1:11" s="17" customFormat="1"/>
    <row r="270" spans="1:11" s="17" customFormat="1"/>
    <row r="271" spans="1:11" s="17" customFormat="1"/>
    <row r="272" spans="1:11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8E8F-C5E9-D647-8C4B-2B129AD8E300}">
  <dimension ref="A1:K321"/>
  <sheetViews>
    <sheetView workbookViewId="0">
      <selection activeCell="H28" sqref="H28"/>
    </sheetView>
  </sheetViews>
  <sheetFormatPr baseColWidth="10" defaultRowHeight="16"/>
  <cols>
    <col min="2" max="2" width="16.1640625" customWidth="1"/>
    <col min="3" max="3" width="15.33203125" customWidth="1"/>
    <col min="4" max="4" width="14" customWidth="1"/>
    <col min="5" max="5" width="15.33203125" customWidth="1"/>
    <col min="6" max="6" width="16.83203125" customWidth="1"/>
    <col min="7" max="8" width="13.83203125" customWidth="1"/>
    <col min="9" max="10" width="10.83203125" style="2"/>
    <col min="11" max="11" width="13.83203125" customWidth="1"/>
  </cols>
  <sheetData>
    <row r="1" spans="1:11">
      <c r="A1" s="30" t="s">
        <v>10</v>
      </c>
      <c r="B1" s="1" t="s">
        <v>31</v>
      </c>
      <c r="D1">
        <v>12.9</v>
      </c>
      <c r="E1" s="1"/>
      <c r="F1" s="1"/>
      <c r="G1" s="1"/>
      <c r="H1" s="1"/>
      <c r="K1" s="1"/>
    </row>
    <row r="2" spans="1:11">
      <c r="A2" s="1"/>
      <c r="B2" s="1"/>
      <c r="C2" s="1"/>
      <c r="D2" s="1"/>
      <c r="E2" s="1"/>
      <c r="F2" s="1"/>
      <c r="G2" s="1"/>
      <c r="H2" s="1"/>
      <c r="K2" s="1"/>
    </row>
    <row r="3" spans="1:11">
      <c r="B3" s="1"/>
      <c r="C3" s="1"/>
      <c r="D3" s="1"/>
      <c r="E3" s="1"/>
      <c r="F3" s="1"/>
      <c r="G3" s="1"/>
      <c r="H3" s="1"/>
      <c r="K3" s="1"/>
    </row>
    <row r="4" spans="1:11" ht="21">
      <c r="A4" s="26" t="s">
        <v>21</v>
      </c>
      <c r="B4" s="1"/>
      <c r="C4" s="1"/>
      <c r="D4" s="1"/>
      <c r="E4" s="1"/>
      <c r="F4" s="1"/>
      <c r="G4" s="1"/>
      <c r="H4" s="1"/>
      <c r="K4" s="1"/>
    </row>
    <row r="5" spans="1:11">
      <c r="A5" s="1" t="s">
        <v>12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24</v>
      </c>
      <c r="G5" s="13" t="s">
        <v>25</v>
      </c>
      <c r="H5" s="13"/>
      <c r="J5" s="2" t="s">
        <v>17</v>
      </c>
      <c r="K5" s="13"/>
    </row>
    <row r="6" spans="1:11">
      <c r="A6" s="7">
        <v>1</v>
      </c>
      <c r="B6" s="7">
        <v>12</v>
      </c>
      <c r="C6" s="7">
        <v>14</v>
      </c>
      <c r="D6" s="7">
        <v>0</v>
      </c>
      <c r="E6" s="7">
        <v>20</v>
      </c>
      <c r="F6" s="7">
        <v>12</v>
      </c>
      <c r="G6" s="7">
        <v>0</v>
      </c>
      <c r="H6" s="1"/>
      <c r="J6" s="2">
        <f>E6/(B6)*(C6/B6)</f>
        <v>1.9444444444444446</v>
      </c>
      <c r="K6" s="1"/>
    </row>
    <row r="7" spans="1:11">
      <c r="A7" s="7">
        <v>2</v>
      </c>
      <c r="B7" s="7">
        <v>12</v>
      </c>
      <c r="C7" s="7">
        <v>14</v>
      </c>
      <c r="D7" s="7">
        <v>0</v>
      </c>
      <c r="E7" s="7">
        <v>22</v>
      </c>
      <c r="F7" s="7">
        <v>17</v>
      </c>
      <c r="G7" s="7">
        <v>0</v>
      </c>
      <c r="H7" s="1"/>
      <c r="J7" s="2">
        <f>E7/(B7)*(C7/B7)</f>
        <v>2.1388888888888888</v>
      </c>
      <c r="K7" s="1"/>
    </row>
    <row r="8" spans="1:11">
      <c r="A8" s="7">
        <v>3</v>
      </c>
      <c r="B8" s="7">
        <v>12</v>
      </c>
      <c r="C8" s="7">
        <v>14</v>
      </c>
      <c r="D8" s="7">
        <v>0</v>
      </c>
      <c r="E8" s="7">
        <v>14</v>
      </c>
      <c r="F8" s="7">
        <v>8</v>
      </c>
      <c r="G8" s="7">
        <v>0</v>
      </c>
      <c r="H8" s="1"/>
      <c r="I8" s="11"/>
      <c r="J8" s="11">
        <f>E8/(B8)*(C8/B8)</f>
        <v>1.3611111111111114</v>
      </c>
      <c r="K8" s="1"/>
    </row>
    <row r="9" spans="1:11">
      <c r="A9" s="7"/>
      <c r="B9" s="7"/>
      <c r="C9" s="7"/>
      <c r="D9" s="7"/>
      <c r="E9" s="7"/>
      <c r="F9" s="7"/>
      <c r="G9" s="7"/>
      <c r="H9" s="1"/>
      <c r="I9" s="8" t="s">
        <v>23</v>
      </c>
      <c r="J9" s="18">
        <f>AVERAGE(J6:J8)</f>
        <v>1.8148148148148151</v>
      </c>
      <c r="K9" s="1"/>
    </row>
    <row r="10" spans="1:11">
      <c r="A10" s="7" t="s">
        <v>1</v>
      </c>
      <c r="B10" s="7"/>
      <c r="C10" s="7"/>
      <c r="D10" s="7"/>
      <c r="E10" s="7"/>
      <c r="F10" s="7"/>
      <c r="G10" s="7"/>
      <c r="H10" s="1"/>
      <c r="J10" s="2" t="s">
        <v>7</v>
      </c>
      <c r="K10" s="1"/>
    </row>
    <row r="11" spans="1:11">
      <c r="A11" s="7">
        <v>1</v>
      </c>
      <c r="B11" s="7">
        <v>5</v>
      </c>
      <c r="C11" s="7">
        <v>12</v>
      </c>
      <c r="D11" s="7">
        <v>0</v>
      </c>
      <c r="E11" s="7">
        <v>0</v>
      </c>
      <c r="F11" s="7">
        <v>0</v>
      </c>
      <c r="G11" s="7">
        <v>0</v>
      </c>
      <c r="H11" s="1"/>
      <c r="I11" s="2">
        <f>E11/B11*(B11/C11)</f>
        <v>0</v>
      </c>
      <c r="J11" s="2">
        <f>I11*B11/$D$1</f>
        <v>0</v>
      </c>
      <c r="K11" s="1"/>
    </row>
    <row r="12" spans="1:11">
      <c r="A12" s="7">
        <v>2</v>
      </c>
      <c r="B12" s="7">
        <v>5</v>
      </c>
      <c r="C12" s="7">
        <v>12</v>
      </c>
      <c r="D12" s="7">
        <v>0</v>
      </c>
      <c r="E12" s="7">
        <v>0</v>
      </c>
      <c r="F12" s="7">
        <v>0</v>
      </c>
      <c r="G12" s="7">
        <v>0</v>
      </c>
      <c r="H12" s="1"/>
      <c r="I12" s="2">
        <f>E12/B12*(B12/C12)</f>
        <v>0</v>
      </c>
      <c r="J12" s="2">
        <f t="shared" ref="J12:J33" si="0">I12*B12/$D$1</f>
        <v>0</v>
      </c>
      <c r="K12" s="1"/>
    </row>
    <row r="13" spans="1:11">
      <c r="A13" s="7">
        <v>3</v>
      </c>
      <c r="B13" s="7">
        <v>5</v>
      </c>
      <c r="C13" s="7">
        <v>12</v>
      </c>
      <c r="D13" s="7">
        <v>0</v>
      </c>
      <c r="E13" s="7">
        <v>0</v>
      </c>
      <c r="F13" s="7">
        <v>0</v>
      </c>
      <c r="G13" s="7">
        <v>0</v>
      </c>
      <c r="H13" s="1"/>
      <c r="I13" s="11">
        <f>E13/B13*(B13/C13)</f>
        <v>0</v>
      </c>
      <c r="J13" s="11">
        <f t="shared" si="0"/>
        <v>0</v>
      </c>
      <c r="K13" s="1"/>
    </row>
    <row r="14" spans="1:11">
      <c r="A14" s="7"/>
      <c r="B14" s="7"/>
      <c r="C14" s="7"/>
      <c r="D14" s="7"/>
      <c r="E14" s="7"/>
      <c r="F14" s="7"/>
      <c r="G14" s="7"/>
      <c r="H14" s="1"/>
      <c r="I14" s="8" t="s">
        <v>23</v>
      </c>
      <c r="J14" s="2">
        <f>AVERAGE(J11:J13)</f>
        <v>0</v>
      </c>
      <c r="K14" s="1"/>
    </row>
    <row r="15" spans="1:11">
      <c r="A15" s="7" t="s">
        <v>2</v>
      </c>
      <c r="B15" s="7"/>
      <c r="C15" s="7"/>
      <c r="D15" s="7"/>
      <c r="E15" s="7"/>
      <c r="F15" s="7"/>
      <c r="G15" s="7"/>
      <c r="H15" s="1"/>
      <c r="K15" s="1"/>
    </row>
    <row r="16" spans="1:11">
      <c r="A16" s="7">
        <v>1</v>
      </c>
      <c r="B16" s="7">
        <v>5</v>
      </c>
      <c r="C16" s="7">
        <v>12</v>
      </c>
      <c r="D16" s="7">
        <v>0</v>
      </c>
      <c r="E16" s="7">
        <v>0</v>
      </c>
      <c r="F16" s="7">
        <v>0</v>
      </c>
      <c r="G16" s="7">
        <v>0</v>
      </c>
      <c r="H16" s="1"/>
      <c r="I16" s="2">
        <f>E16/B16*(B16/C16)</f>
        <v>0</v>
      </c>
      <c r="J16" s="2">
        <f t="shared" si="0"/>
        <v>0</v>
      </c>
      <c r="K16" s="1"/>
    </row>
    <row r="17" spans="1:11">
      <c r="A17" s="7">
        <v>2</v>
      </c>
      <c r="B17" s="7">
        <v>5</v>
      </c>
      <c r="C17" s="7">
        <v>12</v>
      </c>
      <c r="D17" s="7">
        <v>0</v>
      </c>
      <c r="E17" s="7">
        <v>0</v>
      </c>
      <c r="F17" s="7">
        <v>0</v>
      </c>
      <c r="G17" s="7">
        <v>0</v>
      </c>
      <c r="H17" s="1"/>
      <c r="I17" s="2">
        <f>E17/B17*(B17/C17)</f>
        <v>0</v>
      </c>
      <c r="J17" s="2">
        <f t="shared" si="0"/>
        <v>0</v>
      </c>
      <c r="K17" s="1"/>
    </row>
    <row r="18" spans="1:11">
      <c r="A18" s="7">
        <v>3</v>
      </c>
      <c r="B18" s="7">
        <v>5</v>
      </c>
      <c r="C18" s="7">
        <v>12</v>
      </c>
      <c r="D18" s="7">
        <v>0</v>
      </c>
      <c r="E18" s="7">
        <v>0</v>
      </c>
      <c r="F18" s="7">
        <v>0</v>
      </c>
      <c r="G18" s="7">
        <v>0</v>
      </c>
      <c r="H18" s="1"/>
      <c r="I18" s="11">
        <f>E18/B18*(B18/C18)</f>
        <v>0</v>
      </c>
      <c r="J18" s="11">
        <f t="shared" si="0"/>
        <v>0</v>
      </c>
      <c r="K18" s="1"/>
    </row>
    <row r="19" spans="1:11">
      <c r="A19" s="7"/>
      <c r="B19" s="7"/>
      <c r="C19" s="7"/>
      <c r="D19" s="7"/>
      <c r="E19" s="7"/>
      <c r="F19" s="7"/>
      <c r="G19" s="7"/>
      <c r="H19" s="1"/>
      <c r="I19" s="8" t="s">
        <v>23</v>
      </c>
      <c r="J19" s="2">
        <f>AVERAGE(J16:J18)</f>
        <v>0</v>
      </c>
      <c r="K19" s="1"/>
    </row>
    <row r="20" spans="1:11">
      <c r="A20" s="7" t="s">
        <v>3</v>
      </c>
      <c r="B20" s="7"/>
      <c r="C20" s="7"/>
      <c r="D20" s="7"/>
      <c r="E20" s="7"/>
      <c r="F20" s="7"/>
      <c r="G20" s="7"/>
      <c r="H20" s="1"/>
      <c r="K20" s="1"/>
    </row>
    <row r="21" spans="1:11">
      <c r="A21" s="7">
        <v>1</v>
      </c>
      <c r="B21" s="7">
        <v>5</v>
      </c>
      <c r="C21" s="7">
        <v>12</v>
      </c>
      <c r="D21" s="7">
        <v>0</v>
      </c>
      <c r="E21" s="7">
        <v>0</v>
      </c>
      <c r="F21" s="7">
        <v>0</v>
      </c>
      <c r="G21" s="7">
        <v>0</v>
      </c>
      <c r="H21" s="1"/>
      <c r="I21" s="2">
        <f>E21/B21*(B21/C21)</f>
        <v>0</v>
      </c>
      <c r="J21" s="2">
        <f t="shared" si="0"/>
        <v>0</v>
      </c>
      <c r="K21" s="1"/>
    </row>
    <row r="22" spans="1:11">
      <c r="A22" s="7">
        <v>2</v>
      </c>
      <c r="B22" s="7">
        <v>5</v>
      </c>
      <c r="C22" s="7">
        <v>12</v>
      </c>
      <c r="D22" s="7">
        <v>0</v>
      </c>
      <c r="E22" s="7">
        <v>0</v>
      </c>
      <c r="F22" s="7">
        <v>0</v>
      </c>
      <c r="G22" s="7">
        <v>0</v>
      </c>
      <c r="H22" s="1"/>
      <c r="I22" s="2">
        <f>E22/B22*(B22/C22)</f>
        <v>0</v>
      </c>
      <c r="J22" s="2">
        <f t="shared" si="0"/>
        <v>0</v>
      </c>
      <c r="K22" s="1"/>
    </row>
    <row r="23" spans="1:11">
      <c r="A23" s="7">
        <v>3</v>
      </c>
      <c r="B23" s="7">
        <v>5</v>
      </c>
      <c r="C23" s="7">
        <v>12</v>
      </c>
      <c r="D23" s="7">
        <v>0</v>
      </c>
      <c r="E23" s="7">
        <v>0</v>
      </c>
      <c r="F23" s="7">
        <v>0</v>
      </c>
      <c r="G23" s="7">
        <v>0</v>
      </c>
      <c r="H23" s="1"/>
      <c r="I23" s="11">
        <f>E23/B23*(B23/C23)</f>
        <v>0</v>
      </c>
      <c r="J23" s="11">
        <f t="shared" si="0"/>
        <v>0</v>
      </c>
      <c r="K23" s="1"/>
    </row>
    <row r="24" spans="1:11">
      <c r="A24" s="7"/>
      <c r="B24" s="7"/>
      <c r="C24" s="7"/>
      <c r="D24" s="7"/>
      <c r="E24" s="7"/>
      <c r="F24" s="7"/>
      <c r="G24" s="7"/>
      <c r="H24" s="1"/>
      <c r="I24" s="8" t="s">
        <v>23</v>
      </c>
      <c r="J24" s="2">
        <f>AVERAGE(J21:J23)</f>
        <v>0</v>
      </c>
      <c r="K24" s="1"/>
    </row>
    <row r="25" spans="1:11">
      <c r="A25" s="7" t="s">
        <v>4</v>
      </c>
      <c r="B25" s="7"/>
      <c r="C25" s="7"/>
      <c r="D25" s="7"/>
      <c r="E25" s="7"/>
      <c r="F25" s="7"/>
      <c r="G25" s="7"/>
      <c r="H25" s="1"/>
      <c r="K25" s="1"/>
    </row>
    <row r="26" spans="1:11">
      <c r="A26" s="7">
        <v>1</v>
      </c>
      <c r="B26" s="7">
        <v>5</v>
      </c>
      <c r="C26" s="7">
        <v>12</v>
      </c>
      <c r="D26" s="7">
        <v>0</v>
      </c>
      <c r="E26" s="7">
        <v>0</v>
      </c>
      <c r="F26" s="7">
        <v>0</v>
      </c>
      <c r="G26" s="7">
        <v>0</v>
      </c>
      <c r="H26" s="1"/>
      <c r="I26" s="2">
        <f>E26/B26*(B26/C26)</f>
        <v>0</v>
      </c>
      <c r="J26" s="2">
        <f t="shared" si="0"/>
        <v>0</v>
      </c>
      <c r="K26" s="1"/>
    </row>
    <row r="27" spans="1:11">
      <c r="A27" s="7">
        <v>2</v>
      </c>
      <c r="B27" s="7">
        <v>5</v>
      </c>
      <c r="C27" s="7">
        <v>12</v>
      </c>
      <c r="D27" s="7">
        <v>0</v>
      </c>
      <c r="E27" s="7">
        <v>0</v>
      </c>
      <c r="F27" s="7">
        <v>0</v>
      </c>
      <c r="G27" s="7">
        <v>0</v>
      </c>
      <c r="H27" s="1"/>
      <c r="I27" s="2">
        <f>E27/B27*(B27/C27)</f>
        <v>0</v>
      </c>
      <c r="J27" s="2">
        <f t="shared" si="0"/>
        <v>0</v>
      </c>
      <c r="K27" s="1"/>
    </row>
    <row r="28" spans="1:11">
      <c r="A28" s="7">
        <v>3</v>
      </c>
      <c r="B28" s="7">
        <v>5</v>
      </c>
      <c r="C28" s="7">
        <v>12</v>
      </c>
      <c r="D28" s="7">
        <v>0</v>
      </c>
      <c r="E28" s="7">
        <v>0</v>
      </c>
      <c r="F28" s="7">
        <v>0</v>
      </c>
      <c r="G28" s="7">
        <v>0</v>
      </c>
      <c r="H28" s="1"/>
      <c r="I28" s="11">
        <f>E28/B28*(B28/C28)</f>
        <v>0</v>
      </c>
      <c r="J28" s="11">
        <f t="shared" si="0"/>
        <v>0</v>
      </c>
      <c r="K28" s="1"/>
    </row>
    <row r="29" spans="1:11">
      <c r="A29" s="7"/>
      <c r="B29" s="7"/>
      <c r="C29" s="7"/>
      <c r="D29" s="7"/>
      <c r="E29" s="7"/>
      <c r="F29" s="7"/>
      <c r="G29" s="7"/>
      <c r="H29" s="1"/>
      <c r="I29" s="8" t="s">
        <v>23</v>
      </c>
      <c r="J29" s="2">
        <f>AVERAGE(J26:J28)</f>
        <v>0</v>
      </c>
      <c r="K29" s="1"/>
    </row>
    <row r="30" spans="1:11">
      <c r="A30" s="7" t="s">
        <v>5</v>
      </c>
      <c r="B30" s="7"/>
      <c r="C30" s="7"/>
      <c r="D30" s="7"/>
      <c r="E30" s="7"/>
      <c r="F30" s="7"/>
      <c r="G30" s="7"/>
      <c r="H30" s="1"/>
      <c r="K30" s="1"/>
    </row>
    <row r="31" spans="1:11">
      <c r="A31" s="7">
        <v>1</v>
      </c>
      <c r="B31" s="7">
        <v>5</v>
      </c>
      <c r="C31" s="7">
        <v>12</v>
      </c>
      <c r="D31" s="7">
        <v>0</v>
      </c>
      <c r="E31" s="7">
        <v>0</v>
      </c>
      <c r="F31" s="7">
        <v>0</v>
      </c>
      <c r="G31" s="7">
        <v>0</v>
      </c>
      <c r="H31" s="1"/>
      <c r="I31" s="2">
        <f>E31/B31*(B31/C31)</f>
        <v>0</v>
      </c>
      <c r="J31" s="2">
        <f t="shared" si="0"/>
        <v>0</v>
      </c>
      <c r="K31" s="1"/>
    </row>
    <row r="32" spans="1:11">
      <c r="A32" s="7">
        <v>2</v>
      </c>
      <c r="B32" s="7">
        <v>5</v>
      </c>
      <c r="C32" s="7">
        <v>12</v>
      </c>
      <c r="D32" s="7">
        <v>0</v>
      </c>
      <c r="E32" s="7">
        <v>0</v>
      </c>
      <c r="F32" s="7">
        <v>0</v>
      </c>
      <c r="G32" s="7">
        <v>0</v>
      </c>
      <c r="H32" s="1"/>
      <c r="I32" s="2">
        <f>E32/B32*(B32/C32)</f>
        <v>0</v>
      </c>
      <c r="J32" s="2">
        <f t="shared" si="0"/>
        <v>0</v>
      </c>
      <c r="K32" s="1"/>
    </row>
    <row r="33" spans="1:11">
      <c r="A33" s="7">
        <v>3</v>
      </c>
      <c r="B33" s="7">
        <v>5</v>
      </c>
      <c r="C33" s="7">
        <v>12</v>
      </c>
      <c r="D33" s="7">
        <v>0</v>
      </c>
      <c r="E33" s="7">
        <v>0</v>
      </c>
      <c r="F33" s="7">
        <v>0</v>
      </c>
      <c r="G33" s="7">
        <v>0</v>
      </c>
      <c r="H33" s="1"/>
      <c r="I33" s="11">
        <f>E33/B33*(B33/C33)</f>
        <v>0</v>
      </c>
      <c r="J33" s="11">
        <f t="shared" si="0"/>
        <v>0</v>
      </c>
      <c r="K33" s="1"/>
    </row>
    <row r="34" spans="1:11">
      <c r="A34" s="7"/>
      <c r="B34" s="7"/>
      <c r="C34" s="7"/>
      <c r="D34" s="7"/>
      <c r="E34" s="7"/>
      <c r="F34" s="7"/>
      <c r="G34" s="7"/>
      <c r="H34" s="1"/>
      <c r="I34" s="8" t="s">
        <v>23</v>
      </c>
      <c r="J34" s="2">
        <f>AVERAGE(J31:J33)</f>
        <v>0</v>
      </c>
      <c r="K34" s="1"/>
    </row>
    <row r="35" spans="1:11">
      <c r="A35" s="7"/>
      <c r="B35" s="7"/>
      <c r="C35" s="7"/>
      <c r="D35" s="7"/>
      <c r="E35" s="7"/>
      <c r="F35" s="7"/>
      <c r="G35" s="7"/>
      <c r="H35" s="1"/>
      <c r="K35" s="1"/>
    </row>
    <row r="36" spans="1:11">
      <c r="A36" s="7"/>
      <c r="B36" s="7"/>
      <c r="C36" s="7"/>
      <c r="D36" s="7"/>
      <c r="E36" s="7"/>
      <c r="F36" s="7"/>
      <c r="G36" s="7"/>
      <c r="H36" s="1"/>
      <c r="K36" s="1"/>
    </row>
    <row r="37" spans="1:11">
      <c r="A37" s="7"/>
      <c r="B37" s="7"/>
      <c r="C37" s="7"/>
      <c r="D37" s="7"/>
      <c r="E37" s="7"/>
      <c r="F37" s="7"/>
      <c r="G37" s="7"/>
      <c r="H37" s="1"/>
      <c r="K37" s="1"/>
    </row>
    <row r="38" spans="1:11">
      <c r="A38" s="7"/>
      <c r="B38" s="7"/>
      <c r="C38" s="7"/>
      <c r="D38" s="7"/>
      <c r="E38" s="7"/>
      <c r="F38" s="7"/>
      <c r="G38" s="7"/>
      <c r="H38" s="1"/>
      <c r="K38" s="1"/>
    </row>
    <row r="39" spans="1:11">
      <c r="B39" s="7"/>
      <c r="C39" s="7"/>
      <c r="D39" s="7"/>
      <c r="E39" s="7"/>
      <c r="F39" s="7"/>
      <c r="G39" s="7"/>
      <c r="H39" s="1"/>
      <c r="K39" s="1"/>
    </row>
    <row r="40" spans="1:11" ht="21">
      <c r="A40" s="27" t="s">
        <v>20</v>
      </c>
      <c r="B40" s="7"/>
      <c r="C40" s="7"/>
      <c r="D40" s="7"/>
      <c r="E40" s="7"/>
      <c r="F40" s="7"/>
      <c r="G40" s="7"/>
      <c r="H40" s="1"/>
      <c r="K40" s="1"/>
    </row>
    <row r="41" spans="1:11">
      <c r="A41" s="7" t="s">
        <v>12</v>
      </c>
      <c r="B41" s="13" t="s">
        <v>13</v>
      </c>
      <c r="C41" s="13" t="s">
        <v>14</v>
      </c>
      <c r="D41" s="13" t="s">
        <v>15</v>
      </c>
      <c r="E41" s="13" t="s">
        <v>16</v>
      </c>
      <c r="F41" s="13" t="s">
        <v>24</v>
      </c>
      <c r="G41" s="13" t="s">
        <v>25</v>
      </c>
      <c r="I41" s="1"/>
      <c r="J41" s="2" t="s">
        <v>17</v>
      </c>
      <c r="K41" s="1"/>
    </row>
    <row r="42" spans="1:11">
      <c r="A42" s="7">
        <v>1</v>
      </c>
      <c r="B42" s="7">
        <v>12</v>
      </c>
      <c r="C42" s="7">
        <v>14</v>
      </c>
      <c r="D42" s="7">
        <v>0</v>
      </c>
      <c r="E42" s="7">
        <v>29</v>
      </c>
      <c r="F42" s="7">
        <v>7</v>
      </c>
      <c r="G42" s="7">
        <v>0</v>
      </c>
      <c r="I42" s="7"/>
      <c r="J42" s="2">
        <f>E42/(B42)*(C42/B42)</f>
        <v>2.8194444444444446</v>
      </c>
      <c r="K42" s="7"/>
    </row>
    <row r="43" spans="1:11">
      <c r="A43" s="7">
        <v>2</v>
      </c>
      <c r="B43" s="7">
        <v>12</v>
      </c>
      <c r="C43" s="7">
        <v>14</v>
      </c>
      <c r="D43" s="7">
        <v>0</v>
      </c>
      <c r="E43" s="7">
        <v>0</v>
      </c>
      <c r="F43" s="7">
        <v>0</v>
      </c>
      <c r="G43" s="7">
        <v>0</v>
      </c>
      <c r="I43" s="7"/>
      <c r="J43" s="2">
        <f>E43/(B43)*(C43/B43)</f>
        <v>0</v>
      </c>
      <c r="K43" s="7"/>
    </row>
    <row r="44" spans="1:11">
      <c r="A44" s="7">
        <v>3</v>
      </c>
      <c r="B44" s="7">
        <v>12</v>
      </c>
      <c r="C44" s="7">
        <v>14</v>
      </c>
      <c r="D44" s="7">
        <v>0</v>
      </c>
      <c r="E44" s="7">
        <v>6</v>
      </c>
      <c r="F44" s="7">
        <v>3</v>
      </c>
      <c r="G44" s="7">
        <v>0</v>
      </c>
      <c r="I44" s="32"/>
      <c r="J44" s="11">
        <f>E44/(B44)*(C44/B44)</f>
        <v>0.58333333333333337</v>
      </c>
      <c r="K44" s="7"/>
    </row>
    <row r="45" spans="1:11">
      <c r="A45" s="7"/>
      <c r="B45" s="7"/>
      <c r="C45" s="7"/>
      <c r="D45" s="7"/>
      <c r="E45" s="7"/>
      <c r="F45" s="7"/>
      <c r="G45" s="7"/>
      <c r="I45" s="8" t="s">
        <v>23</v>
      </c>
      <c r="J45" s="2">
        <f>AVERAGE(J42:J44)</f>
        <v>1.1342592592592593</v>
      </c>
      <c r="K45" s="3"/>
    </row>
    <row r="46" spans="1:11">
      <c r="A46" s="7" t="s">
        <v>1</v>
      </c>
      <c r="B46" s="7"/>
      <c r="C46" s="7"/>
      <c r="D46" s="7"/>
      <c r="E46" s="7"/>
      <c r="F46" s="7"/>
      <c r="G46" s="7"/>
      <c r="H46" s="1"/>
      <c r="J46" s="2" t="s">
        <v>7</v>
      </c>
      <c r="K46" s="1"/>
    </row>
    <row r="47" spans="1:11">
      <c r="A47" s="7">
        <v>1</v>
      </c>
      <c r="B47" s="7">
        <v>5</v>
      </c>
      <c r="C47" s="7">
        <v>12</v>
      </c>
      <c r="D47" s="7">
        <v>0</v>
      </c>
      <c r="E47" s="7">
        <v>3</v>
      </c>
      <c r="F47" s="7">
        <v>2</v>
      </c>
      <c r="G47" s="7">
        <v>0</v>
      </c>
      <c r="H47" s="3"/>
      <c r="I47" s="2">
        <f>E47/B47*(B47/C47)</f>
        <v>0.25</v>
      </c>
      <c r="J47" s="2">
        <f>I47/$D$1</f>
        <v>1.937984496124031E-2</v>
      </c>
      <c r="K47" s="3"/>
    </row>
    <row r="48" spans="1:11">
      <c r="A48" s="7">
        <v>2</v>
      </c>
      <c r="B48" s="7">
        <v>5</v>
      </c>
      <c r="C48" s="7">
        <v>12</v>
      </c>
      <c r="D48" s="7">
        <v>0</v>
      </c>
      <c r="E48" s="7">
        <v>1</v>
      </c>
      <c r="F48" s="7">
        <v>0</v>
      </c>
      <c r="G48" s="7">
        <v>0</v>
      </c>
      <c r="H48" s="3"/>
      <c r="I48" s="2">
        <f>E48/B48*(B48/C48)</f>
        <v>8.3333333333333343E-2</v>
      </c>
      <c r="J48" s="2">
        <f>I48/$D$1</f>
        <v>6.4599483204134372E-3</v>
      </c>
      <c r="K48" s="3"/>
    </row>
    <row r="49" spans="1:11">
      <c r="A49" s="7">
        <v>3</v>
      </c>
      <c r="B49" s="7">
        <v>5</v>
      </c>
      <c r="C49" s="7">
        <v>12</v>
      </c>
      <c r="D49" s="7">
        <v>0</v>
      </c>
      <c r="E49" s="7">
        <v>2</v>
      </c>
      <c r="F49" s="7">
        <v>2</v>
      </c>
      <c r="G49" s="7">
        <v>0</v>
      </c>
      <c r="H49" s="3"/>
      <c r="I49" s="11">
        <f>E49/B49*(B49/C49)</f>
        <v>0.16666666666666669</v>
      </c>
      <c r="J49" s="11">
        <f>I49/$D$1</f>
        <v>1.2919896640826874E-2</v>
      </c>
      <c r="K49" s="3"/>
    </row>
    <row r="50" spans="1:11">
      <c r="A50" s="7"/>
      <c r="B50" s="7"/>
      <c r="C50" s="7"/>
      <c r="D50" s="7"/>
      <c r="E50" s="7"/>
      <c r="F50" s="7"/>
      <c r="G50" s="7"/>
      <c r="H50" s="1"/>
      <c r="I50" s="8" t="s">
        <v>23</v>
      </c>
      <c r="J50" s="2">
        <f>(J47+J49)/2</f>
        <v>1.614987080103359E-2</v>
      </c>
      <c r="K50" s="1"/>
    </row>
    <row r="51" spans="1:11">
      <c r="A51" s="7" t="s">
        <v>2</v>
      </c>
      <c r="B51" s="7"/>
      <c r="C51" s="7"/>
      <c r="D51" s="7"/>
      <c r="E51" s="7"/>
      <c r="F51" s="7"/>
      <c r="G51" s="7"/>
      <c r="H51" s="1"/>
      <c r="K51" s="1"/>
    </row>
    <row r="52" spans="1:11">
      <c r="A52" s="7">
        <v>1</v>
      </c>
      <c r="B52" s="7">
        <v>5</v>
      </c>
      <c r="C52" s="7">
        <v>12</v>
      </c>
      <c r="D52" s="7">
        <v>0</v>
      </c>
      <c r="E52" s="7">
        <v>3</v>
      </c>
      <c r="F52" s="7">
        <v>2</v>
      </c>
      <c r="G52" s="7">
        <v>0</v>
      </c>
      <c r="H52" s="3"/>
      <c r="I52" s="2">
        <f>E52/B52*(B52/C52)</f>
        <v>0.25</v>
      </c>
      <c r="J52" s="2">
        <f t="shared" ref="J52:J69" si="1">I52/$D$1</f>
        <v>1.937984496124031E-2</v>
      </c>
      <c r="K52" s="3"/>
    </row>
    <row r="53" spans="1:11">
      <c r="A53" s="7">
        <v>2</v>
      </c>
      <c r="B53" s="7">
        <v>5</v>
      </c>
      <c r="C53" s="7">
        <v>12</v>
      </c>
      <c r="D53" s="7">
        <v>0</v>
      </c>
      <c r="E53" s="7">
        <v>1</v>
      </c>
      <c r="F53" s="7">
        <v>1</v>
      </c>
      <c r="G53" s="7">
        <v>0</v>
      </c>
      <c r="H53" s="3"/>
      <c r="I53" s="2">
        <f>E53/B53*(B53/C53)</f>
        <v>8.3333333333333343E-2</v>
      </c>
      <c r="J53" s="2">
        <f t="shared" si="1"/>
        <v>6.4599483204134372E-3</v>
      </c>
      <c r="K53" s="3"/>
    </row>
    <row r="54" spans="1:11">
      <c r="A54" s="7">
        <v>3</v>
      </c>
      <c r="B54" s="7">
        <v>5</v>
      </c>
      <c r="C54" s="7">
        <v>12</v>
      </c>
      <c r="D54" s="7">
        <v>0</v>
      </c>
      <c r="E54" s="7">
        <v>0</v>
      </c>
      <c r="F54" s="7">
        <v>0</v>
      </c>
      <c r="G54" s="7">
        <v>0</v>
      </c>
      <c r="H54" s="3"/>
      <c r="I54" s="11">
        <f>E54/B54*(B54/C54)</f>
        <v>0</v>
      </c>
      <c r="J54" s="11">
        <f t="shared" si="1"/>
        <v>0</v>
      </c>
      <c r="K54" s="3"/>
    </row>
    <row r="55" spans="1:11">
      <c r="A55" s="7"/>
      <c r="B55" s="7"/>
      <c r="C55" s="7"/>
      <c r="D55" s="7"/>
      <c r="E55" s="7"/>
      <c r="F55" s="7"/>
      <c r="G55" s="7"/>
      <c r="H55" s="1"/>
      <c r="I55" s="8" t="s">
        <v>23</v>
      </c>
      <c r="J55" s="2">
        <f>AVERAGE(J52:J54)</f>
        <v>8.6132644272179162E-3</v>
      </c>
      <c r="K55" s="1"/>
    </row>
    <row r="56" spans="1:11">
      <c r="A56" s="7" t="s">
        <v>3</v>
      </c>
      <c r="B56" s="7"/>
      <c r="C56" s="7"/>
      <c r="D56" s="7"/>
      <c r="E56" s="7"/>
      <c r="F56" s="7"/>
      <c r="G56" s="7"/>
      <c r="H56" s="1"/>
      <c r="K56" s="1"/>
    </row>
    <row r="57" spans="1:11">
      <c r="A57" s="7">
        <v>1</v>
      </c>
      <c r="B57" s="7">
        <v>5</v>
      </c>
      <c r="C57" s="7">
        <v>12</v>
      </c>
      <c r="D57" s="7">
        <v>0</v>
      </c>
      <c r="E57" s="7">
        <v>3</v>
      </c>
      <c r="F57" s="7">
        <v>2</v>
      </c>
      <c r="G57" s="7">
        <v>0</v>
      </c>
      <c r="H57" s="3"/>
      <c r="I57" s="2">
        <f>E57/B57*(B57/C57)</f>
        <v>0.25</v>
      </c>
      <c r="J57" s="2">
        <f t="shared" si="1"/>
        <v>1.937984496124031E-2</v>
      </c>
      <c r="K57" s="3"/>
    </row>
    <row r="58" spans="1:11">
      <c r="A58" s="7">
        <v>2</v>
      </c>
      <c r="B58" s="7">
        <v>5</v>
      </c>
      <c r="C58" s="7">
        <v>12</v>
      </c>
      <c r="D58" s="7">
        <v>0</v>
      </c>
      <c r="E58" s="7">
        <v>4</v>
      </c>
      <c r="F58" s="7">
        <v>1</v>
      </c>
      <c r="G58" s="7">
        <v>0</v>
      </c>
      <c r="H58" s="3"/>
      <c r="I58" s="2">
        <f>E58/B58*(B58/C58)</f>
        <v>0.33333333333333337</v>
      </c>
      <c r="J58" s="2">
        <f t="shared" si="1"/>
        <v>2.5839793281653749E-2</v>
      </c>
      <c r="K58" s="3"/>
    </row>
    <row r="59" spans="1:11">
      <c r="A59" s="7">
        <v>3</v>
      </c>
      <c r="B59" s="7">
        <v>5</v>
      </c>
      <c r="C59" s="7">
        <v>12</v>
      </c>
      <c r="D59" s="7">
        <v>0</v>
      </c>
      <c r="E59" s="7">
        <v>3</v>
      </c>
      <c r="F59" s="7">
        <v>2</v>
      </c>
      <c r="G59" s="7">
        <v>0</v>
      </c>
      <c r="H59" s="3"/>
      <c r="I59" s="11">
        <f>E59/B59*(B59/C59)</f>
        <v>0.25</v>
      </c>
      <c r="J59" s="11">
        <f t="shared" si="1"/>
        <v>1.937984496124031E-2</v>
      </c>
      <c r="K59" s="3"/>
    </row>
    <row r="60" spans="1:11">
      <c r="A60" s="7"/>
      <c r="B60" s="7"/>
      <c r="C60" s="7"/>
      <c r="D60" s="7"/>
      <c r="E60" s="7"/>
      <c r="F60" s="7"/>
      <c r="G60" s="7"/>
      <c r="H60" s="1"/>
      <c r="I60" s="8" t="s">
        <v>23</v>
      </c>
      <c r="J60" s="2">
        <f>AVERAGE(J57:J59)</f>
        <v>2.1533161068044787E-2</v>
      </c>
      <c r="K60" s="1"/>
    </row>
    <row r="61" spans="1:11">
      <c r="A61" s="7" t="s">
        <v>4</v>
      </c>
      <c r="B61" s="7"/>
      <c r="C61" s="7"/>
      <c r="D61" s="7"/>
      <c r="E61" s="7"/>
      <c r="F61" s="7"/>
      <c r="G61" s="7"/>
      <c r="H61" s="1"/>
      <c r="K61" s="1"/>
    </row>
    <row r="62" spans="1:11">
      <c r="A62" s="7">
        <v>1</v>
      </c>
      <c r="B62" s="7">
        <v>5</v>
      </c>
      <c r="C62" s="7">
        <v>12</v>
      </c>
      <c r="D62" s="7">
        <v>0</v>
      </c>
      <c r="E62" s="7">
        <v>0</v>
      </c>
      <c r="F62" s="7">
        <v>3</v>
      </c>
      <c r="G62" s="7">
        <v>2</v>
      </c>
      <c r="H62" s="3"/>
      <c r="I62" s="2">
        <f>E62/B62*(B62/C62)</f>
        <v>0</v>
      </c>
      <c r="J62" s="2">
        <f t="shared" si="1"/>
        <v>0</v>
      </c>
      <c r="K62" s="3"/>
    </row>
    <row r="63" spans="1:11">
      <c r="A63" s="7">
        <v>2</v>
      </c>
      <c r="B63" s="7">
        <v>5</v>
      </c>
      <c r="C63" s="7">
        <v>12</v>
      </c>
      <c r="D63" s="7">
        <v>0</v>
      </c>
      <c r="E63" s="7">
        <v>0</v>
      </c>
      <c r="F63" s="7">
        <v>3</v>
      </c>
      <c r="G63" s="7">
        <v>5</v>
      </c>
      <c r="H63" s="3"/>
      <c r="I63" s="2">
        <f>E63/B63*(B63/C63)</f>
        <v>0</v>
      </c>
      <c r="J63" s="2">
        <f t="shared" si="1"/>
        <v>0</v>
      </c>
      <c r="K63" s="3"/>
    </row>
    <row r="64" spans="1:11">
      <c r="A64" s="7">
        <v>3</v>
      </c>
      <c r="B64" s="7">
        <v>5</v>
      </c>
      <c r="C64" s="7">
        <v>12</v>
      </c>
      <c r="D64" s="7">
        <v>0</v>
      </c>
      <c r="E64" s="7">
        <v>0</v>
      </c>
      <c r="F64" s="7">
        <v>1</v>
      </c>
      <c r="G64" s="7">
        <v>7</v>
      </c>
      <c r="H64" s="3"/>
      <c r="I64" s="11">
        <f>E64/B64*(B64/C64)</f>
        <v>0</v>
      </c>
      <c r="J64" s="11">
        <f t="shared" si="1"/>
        <v>0</v>
      </c>
      <c r="K64" s="3"/>
    </row>
    <row r="65" spans="1:11">
      <c r="A65" s="7"/>
      <c r="B65" s="7"/>
      <c r="C65" s="7"/>
      <c r="D65" s="7"/>
      <c r="E65" s="7"/>
      <c r="F65" s="7"/>
      <c r="G65" s="7"/>
      <c r="H65" s="1"/>
      <c r="I65" s="8" t="s">
        <v>23</v>
      </c>
      <c r="J65" s="2">
        <f>AVERAGE(J62:J64)</f>
        <v>0</v>
      </c>
      <c r="K65" s="1"/>
    </row>
    <row r="66" spans="1:11">
      <c r="A66" s="7" t="s">
        <v>5</v>
      </c>
      <c r="B66" s="7"/>
      <c r="C66" s="7"/>
      <c r="D66" s="7"/>
      <c r="E66" s="7"/>
      <c r="F66" s="7"/>
      <c r="G66" s="7"/>
      <c r="H66" s="1"/>
      <c r="K66" s="1"/>
    </row>
    <row r="67" spans="1:11">
      <c r="A67" s="7">
        <v>1</v>
      </c>
      <c r="B67" s="7">
        <v>5</v>
      </c>
      <c r="C67" s="7">
        <v>12</v>
      </c>
      <c r="D67" s="7">
        <v>0</v>
      </c>
      <c r="E67" s="7">
        <v>0</v>
      </c>
      <c r="F67" s="7">
        <v>0</v>
      </c>
      <c r="G67" s="7">
        <v>0</v>
      </c>
      <c r="H67" s="3"/>
      <c r="I67" s="2">
        <f>E67/B67*(B67/C67)</f>
        <v>0</v>
      </c>
      <c r="J67" s="2">
        <f t="shared" si="1"/>
        <v>0</v>
      </c>
      <c r="K67" s="3"/>
    </row>
    <row r="68" spans="1:11">
      <c r="A68" s="7">
        <v>2</v>
      </c>
      <c r="B68" s="7">
        <v>5</v>
      </c>
      <c r="C68" s="7">
        <v>12</v>
      </c>
      <c r="D68" s="7">
        <v>0</v>
      </c>
      <c r="E68" s="7">
        <v>0</v>
      </c>
      <c r="F68" s="7">
        <v>0</v>
      </c>
      <c r="G68" s="7">
        <v>0</v>
      </c>
      <c r="H68" s="3"/>
      <c r="I68" s="2">
        <f>E68/B68*(B68/C68)</f>
        <v>0</v>
      </c>
      <c r="J68" s="2">
        <f t="shared" si="1"/>
        <v>0</v>
      </c>
      <c r="K68" s="3"/>
    </row>
    <row r="69" spans="1:11">
      <c r="A69" s="7">
        <v>3</v>
      </c>
      <c r="B69" s="7">
        <v>5</v>
      </c>
      <c r="C69" s="7">
        <v>12</v>
      </c>
      <c r="D69" s="7">
        <v>0</v>
      </c>
      <c r="E69" s="7">
        <v>1</v>
      </c>
      <c r="F69" s="7">
        <v>1</v>
      </c>
      <c r="G69" s="7">
        <v>0</v>
      </c>
      <c r="H69" s="3"/>
      <c r="I69" s="11">
        <f>E69/B69*(B69/C69)</f>
        <v>8.3333333333333343E-2</v>
      </c>
      <c r="J69" s="11">
        <f t="shared" si="1"/>
        <v>6.4599483204134372E-3</v>
      </c>
      <c r="K69" s="3"/>
    </row>
    <row r="70" spans="1:11">
      <c r="A70" s="7"/>
      <c r="B70" s="7"/>
      <c r="C70" s="7"/>
      <c r="D70" s="7"/>
      <c r="E70" s="7"/>
      <c r="F70" s="7"/>
      <c r="G70" s="7"/>
      <c r="H70" s="1"/>
      <c r="I70" s="8" t="s">
        <v>23</v>
      </c>
      <c r="J70" s="2">
        <f>AVERAGE(J67:J69)</f>
        <v>2.1533161068044791E-3</v>
      </c>
      <c r="K70" s="1"/>
    </row>
    <row r="71" spans="1:11">
      <c r="A71" s="7" t="s">
        <v>9</v>
      </c>
      <c r="B71" s="7"/>
      <c r="C71" s="7"/>
      <c r="D71" s="7"/>
      <c r="E71" s="7"/>
      <c r="F71" s="7"/>
      <c r="G71" s="7"/>
      <c r="H71" s="1"/>
      <c r="K71" s="1"/>
    </row>
    <row r="72" spans="1:11">
      <c r="A72" s="7">
        <v>1</v>
      </c>
      <c r="B72" s="7">
        <v>5</v>
      </c>
      <c r="C72" s="7">
        <v>12</v>
      </c>
      <c r="D72" s="7">
        <v>0</v>
      </c>
      <c r="E72" s="7">
        <v>0</v>
      </c>
      <c r="F72" s="7">
        <v>0</v>
      </c>
      <c r="G72" s="7">
        <v>0</v>
      </c>
      <c r="H72" s="3"/>
      <c r="I72" s="2">
        <f>E72/B72*(B72/C72)</f>
        <v>0</v>
      </c>
      <c r="J72" s="2">
        <f>I72/$D$1</f>
        <v>0</v>
      </c>
      <c r="K72" s="3"/>
    </row>
    <row r="73" spans="1:11">
      <c r="A73" s="7">
        <v>2</v>
      </c>
      <c r="B73" s="7">
        <v>5</v>
      </c>
      <c r="C73" s="7">
        <v>12</v>
      </c>
      <c r="D73" s="7">
        <v>0</v>
      </c>
      <c r="E73" s="7">
        <v>0</v>
      </c>
      <c r="F73" s="7">
        <v>0</v>
      </c>
      <c r="G73" s="7">
        <v>0</v>
      </c>
      <c r="H73" s="3"/>
      <c r="I73" s="2">
        <f>E73/B73*(B73/C73)</f>
        <v>0</v>
      </c>
      <c r="J73" s="2">
        <f>I73/$D$1</f>
        <v>0</v>
      </c>
      <c r="K73" s="3"/>
    </row>
    <row r="74" spans="1:11">
      <c r="A74" s="7">
        <v>3</v>
      </c>
      <c r="B74" s="7">
        <v>5</v>
      </c>
      <c r="C74" s="7">
        <v>12</v>
      </c>
      <c r="D74" s="7">
        <v>0</v>
      </c>
      <c r="E74" s="7">
        <v>0</v>
      </c>
      <c r="F74" s="7">
        <v>0</v>
      </c>
      <c r="G74" s="7">
        <v>0</v>
      </c>
      <c r="H74" s="3"/>
      <c r="I74" s="11">
        <f>E74/B74*(B74/C74)</f>
        <v>0</v>
      </c>
      <c r="J74" s="11">
        <f>I74/$D$1</f>
        <v>0</v>
      </c>
      <c r="K74" s="3"/>
    </row>
    <row r="75" spans="1:11">
      <c r="A75" s="7"/>
      <c r="B75" s="7"/>
      <c r="C75" s="7"/>
      <c r="D75" s="7"/>
      <c r="E75" s="7"/>
      <c r="F75" s="7"/>
      <c r="G75" s="7"/>
      <c r="H75" s="1"/>
      <c r="I75" s="8" t="s">
        <v>23</v>
      </c>
      <c r="J75" s="2">
        <f>AVERAGE(J72:J74)</f>
        <v>0</v>
      </c>
      <c r="K75" s="1"/>
    </row>
    <row r="76" spans="1:11">
      <c r="A76" s="7"/>
      <c r="B76" s="7"/>
      <c r="C76" s="7"/>
      <c r="D76" s="7"/>
      <c r="E76" s="7"/>
      <c r="F76" s="7"/>
      <c r="G76" s="7"/>
      <c r="H76" s="1"/>
      <c r="K76" s="1"/>
    </row>
    <row r="77" spans="1:11">
      <c r="A77" s="7"/>
      <c r="B77" s="7"/>
      <c r="C77" s="7"/>
      <c r="D77" s="7"/>
      <c r="E77" s="7"/>
      <c r="F77" s="7"/>
      <c r="G77" s="7"/>
      <c r="H77" s="1"/>
      <c r="K77" s="1"/>
    </row>
    <row r="78" spans="1:11">
      <c r="A78" s="7"/>
      <c r="B78" s="7"/>
      <c r="C78" s="7"/>
      <c r="D78" s="7"/>
      <c r="E78" s="7"/>
      <c r="F78" s="7"/>
      <c r="G78" s="7"/>
      <c r="H78" s="1"/>
      <c r="K78" s="1"/>
    </row>
    <row r="79" spans="1:11">
      <c r="A79" s="7"/>
      <c r="B79" s="7"/>
      <c r="C79" s="7"/>
      <c r="D79" s="7"/>
      <c r="E79" s="7"/>
      <c r="F79" s="7"/>
      <c r="G79" s="7"/>
      <c r="H79" s="1"/>
      <c r="K79" s="1"/>
    </row>
    <row r="80" spans="1:11">
      <c r="B80" s="7"/>
      <c r="C80" s="7"/>
      <c r="D80" s="7"/>
      <c r="E80" s="7"/>
      <c r="F80" s="7"/>
      <c r="G80" s="7"/>
      <c r="H80" s="1"/>
      <c r="K80" s="1"/>
    </row>
    <row r="81" spans="1:11" ht="21">
      <c r="A81" s="27" t="s">
        <v>19</v>
      </c>
      <c r="B81" s="7"/>
      <c r="C81" s="7"/>
      <c r="D81" s="7"/>
      <c r="E81" s="7"/>
      <c r="F81" s="7"/>
      <c r="G81" s="7"/>
      <c r="H81" s="1"/>
      <c r="K81" s="1"/>
    </row>
    <row r="82" spans="1:11">
      <c r="A82" s="7" t="s">
        <v>12</v>
      </c>
      <c r="B82" s="13" t="s">
        <v>13</v>
      </c>
      <c r="C82" s="13" t="s">
        <v>14</v>
      </c>
      <c r="D82" s="13" t="s">
        <v>15</v>
      </c>
      <c r="E82" s="13" t="s">
        <v>16</v>
      </c>
      <c r="F82" s="13" t="s">
        <v>24</v>
      </c>
      <c r="G82" s="13" t="s">
        <v>25</v>
      </c>
      <c r="I82" s="1"/>
      <c r="J82" s="2" t="s">
        <v>17</v>
      </c>
      <c r="K82" s="1"/>
    </row>
    <row r="83" spans="1:11">
      <c r="A83" s="7">
        <v>1</v>
      </c>
      <c r="B83" s="7">
        <v>12</v>
      </c>
      <c r="C83" s="7">
        <v>14</v>
      </c>
      <c r="D83" s="7">
        <v>0</v>
      </c>
      <c r="E83" s="7">
        <v>129</v>
      </c>
      <c r="F83" s="7">
        <v>49</v>
      </c>
      <c r="G83" s="7">
        <v>0</v>
      </c>
      <c r="I83" s="3"/>
      <c r="J83" s="2">
        <f>E83/(B83)*((C83/B83))</f>
        <v>12.541666666666668</v>
      </c>
      <c r="K83" s="3"/>
    </row>
    <row r="84" spans="1:11">
      <c r="A84" s="7">
        <v>2</v>
      </c>
      <c r="B84" s="7">
        <v>12</v>
      </c>
      <c r="C84" s="7">
        <v>14</v>
      </c>
      <c r="D84" s="7">
        <v>0</v>
      </c>
      <c r="E84" s="7">
        <v>82</v>
      </c>
      <c r="F84" s="7">
        <v>28</v>
      </c>
      <c r="G84" s="7">
        <v>0</v>
      </c>
      <c r="I84" s="3"/>
      <c r="J84" s="2">
        <f>E84/(B84)*((C84/B84))</f>
        <v>7.9722222222222223</v>
      </c>
      <c r="K84" s="3"/>
    </row>
    <row r="85" spans="1:11">
      <c r="A85" s="7">
        <v>3</v>
      </c>
      <c r="B85" s="7">
        <v>12</v>
      </c>
      <c r="C85" s="7">
        <v>14</v>
      </c>
      <c r="D85" s="7">
        <v>0</v>
      </c>
      <c r="E85" s="7">
        <v>47</v>
      </c>
      <c r="F85" s="7">
        <v>36</v>
      </c>
      <c r="G85" s="7">
        <v>0</v>
      </c>
      <c r="I85" s="28"/>
      <c r="J85" s="11">
        <f>E85/(B85)*((C85/B85))</f>
        <v>4.5694444444444446</v>
      </c>
      <c r="K85" s="3"/>
    </row>
    <row r="86" spans="1:11">
      <c r="A86" s="7"/>
      <c r="B86" s="7"/>
      <c r="C86" s="7"/>
      <c r="D86" s="7"/>
      <c r="E86" s="7"/>
      <c r="F86" s="7"/>
      <c r="G86" s="7"/>
      <c r="I86" s="8" t="s">
        <v>23</v>
      </c>
      <c r="J86" s="2">
        <f>AVERAGE(J83:J85)</f>
        <v>8.3611111111111125</v>
      </c>
      <c r="K86" s="1"/>
    </row>
    <row r="87" spans="1:11">
      <c r="A87" s="7" t="s">
        <v>1</v>
      </c>
      <c r="B87" s="7"/>
      <c r="C87" s="7"/>
      <c r="D87" s="7"/>
      <c r="E87" s="7"/>
      <c r="F87" s="7"/>
      <c r="G87" s="7"/>
      <c r="H87" s="1"/>
      <c r="J87" s="2" t="s">
        <v>7</v>
      </c>
      <c r="K87" s="1"/>
    </row>
    <row r="88" spans="1:11">
      <c r="A88" s="7">
        <v>1</v>
      </c>
      <c r="B88" s="7">
        <v>5</v>
      </c>
      <c r="C88" s="7">
        <v>12</v>
      </c>
      <c r="D88" s="7">
        <v>0</v>
      </c>
      <c r="E88" s="7">
        <v>29</v>
      </c>
      <c r="F88" s="7">
        <v>11</v>
      </c>
      <c r="G88" s="7">
        <v>0</v>
      </c>
      <c r="H88" s="3"/>
      <c r="I88" s="2">
        <f>E88/B88*(B88/C88)</f>
        <v>2.4166666666666665</v>
      </c>
      <c r="J88" s="2">
        <f t="shared" ref="J88:J110" si="2">I88/$D$1</f>
        <v>0.18733850129198965</v>
      </c>
      <c r="K88" s="3"/>
    </row>
    <row r="89" spans="1:11">
      <c r="A89" s="7">
        <v>2</v>
      </c>
      <c r="B89" s="7">
        <v>5</v>
      </c>
      <c r="C89" s="7">
        <v>12</v>
      </c>
      <c r="D89" s="7">
        <v>0</v>
      </c>
      <c r="E89" s="7">
        <v>24</v>
      </c>
      <c r="F89" s="7">
        <v>6</v>
      </c>
      <c r="G89" s="7">
        <v>0</v>
      </c>
      <c r="H89" s="3"/>
      <c r="I89" s="2">
        <f>E89/B89*(B89/C89)</f>
        <v>2</v>
      </c>
      <c r="J89" s="2">
        <f t="shared" si="2"/>
        <v>0.15503875968992248</v>
      </c>
      <c r="K89" s="3"/>
    </row>
    <row r="90" spans="1:11">
      <c r="A90" s="7">
        <v>3</v>
      </c>
      <c r="B90" s="7">
        <v>5</v>
      </c>
      <c r="C90" s="7">
        <v>12</v>
      </c>
      <c r="D90" s="7">
        <v>0</v>
      </c>
      <c r="E90" s="7">
        <v>53</v>
      </c>
      <c r="F90" s="7">
        <v>10</v>
      </c>
      <c r="G90" s="7">
        <v>0</v>
      </c>
      <c r="H90" s="3"/>
      <c r="I90" s="11">
        <f>E90/B90*(B90/C90)</f>
        <v>4.416666666666667</v>
      </c>
      <c r="J90" s="11">
        <f t="shared" si="2"/>
        <v>0.34237726098191218</v>
      </c>
      <c r="K90" s="3"/>
    </row>
    <row r="91" spans="1:11">
      <c r="A91" s="7"/>
      <c r="B91" s="7"/>
      <c r="C91" s="7"/>
      <c r="D91" s="7"/>
      <c r="E91" s="7"/>
      <c r="F91" s="7"/>
      <c r="G91" s="7"/>
      <c r="H91" s="1"/>
      <c r="I91" s="8" t="s">
        <v>23</v>
      </c>
      <c r="J91" s="2">
        <f>AVERAGE(J88:J90)</f>
        <v>0.22825150732127475</v>
      </c>
      <c r="K91" s="1"/>
    </row>
    <row r="92" spans="1:11">
      <c r="A92" s="7" t="s">
        <v>2</v>
      </c>
      <c r="B92" s="7"/>
      <c r="C92" s="7"/>
      <c r="D92" s="7"/>
      <c r="E92" s="7"/>
      <c r="F92" s="7"/>
      <c r="G92" s="7"/>
      <c r="H92" s="1"/>
      <c r="K92" s="1"/>
    </row>
    <row r="93" spans="1:11">
      <c r="A93" s="7">
        <v>1</v>
      </c>
      <c r="B93" s="7">
        <v>5</v>
      </c>
      <c r="C93" s="7">
        <v>12</v>
      </c>
      <c r="D93" s="7">
        <v>0</v>
      </c>
      <c r="E93" s="7">
        <v>22</v>
      </c>
      <c r="F93" s="7">
        <v>8</v>
      </c>
      <c r="G93" s="7">
        <v>0</v>
      </c>
      <c r="H93" s="3"/>
      <c r="I93" s="2">
        <f>E93/B93*(B93/C93)</f>
        <v>1.8333333333333335</v>
      </c>
      <c r="J93" s="2">
        <f t="shared" si="2"/>
        <v>0.14211886304909563</v>
      </c>
      <c r="K93" s="3"/>
    </row>
    <row r="94" spans="1:11">
      <c r="A94" s="7">
        <v>2</v>
      </c>
      <c r="B94" s="7">
        <v>5</v>
      </c>
      <c r="C94" s="7">
        <v>12</v>
      </c>
      <c r="D94" s="7">
        <v>0</v>
      </c>
      <c r="E94" s="7">
        <v>48</v>
      </c>
      <c r="F94" s="7">
        <v>15</v>
      </c>
      <c r="G94" s="7">
        <v>0</v>
      </c>
      <c r="H94" s="3"/>
      <c r="I94" s="2">
        <f>E94/B94*(B94/C94)</f>
        <v>4</v>
      </c>
      <c r="J94" s="2">
        <f t="shared" si="2"/>
        <v>0.31007751937984496</v>
      </c>
      <c r="K94" s="3"/>
    </row>
    <row r="95" spans="1:11">
      <c r="A95" s="7">
        <v>3</v>
      </c>
      <c r="B95" s="7">
        <v>5</v>
      </c>
      <c r="C95" s="7">
        <v>12</v>
      </c>
      <c r="D95" s="7">
        <v>0</v>
      </c>
      <c r="E95" s="7">
        <v>18</v>
      </c>
      <c r="F95" s="7">
        <v>5</v>
      </c>
      <c r="G95" s="7">
        <v>0</v>
      </c>
      <c r="H95" s="3"/>
      <c r="I95" s="11">
        <f>E95/B95*(B95/C95)</f>
        <v>1.5</v>
      </c>
      <c r="J95" s="11">
        <f t="shared" si="2"/>
        <v>0.11627906976744186</v>
      </c>
      <c r="K95" s="3"/>
    </row>
    <row r="96" spans="1:11">
      <c r="A96" s="7"/>
      <c r="B96" s="7"/>
      <c r="C96" s="7"/>
      <c r="D96" s="7"/>
      <c r="E96" s="7"/>
      <c r="F96" s="7"/>
      <c r="G96" s="7"/>
      <c r="H96" s="1"/>
      <c r="I96" s="8" t="s">
        <v>23</v>
      </c>
      <c r="J96" s="2">
        <f>AVERAGE(J93:J95)</f>
        <v>0.18949181739879414</v>
      </c>
      <c r="K96" s="1"/>
    </row>
    <row r="97" spans="1:11">
      <c r="A97" s="7" t="s">
        <v>3</v>
      </c>
      <c r="B97" s="7"/>
      <c r="C97" s="7"/>
      <c r="D97" s="7"/>
      <c r="E97" s="7"/>
      <c r="F97" s="7"/>
      <c r="G97" s="7"/>
      <c r="H97" s="1"/>
      <c r="K97" s="1"/>
    </row>
    <row r="98" spans="1:11">
      <c r="A98" s="7">
        <v>1</v>
      </c>
      <c r="B98" s="7">
        <v>5</v>
      </c>
      <c r="C98" s="7">
        <v>12</v>
      </c>
      <c r="D98" s="7">
        <v>0</v>
      </c>
      <c r="E98" s="7">
        <v>0</v>
      </c>
      <c r="F98" s="7">
        <v>0</v>
      </c>
      <c r="G98" s="7">
        <v>0</v>
      </c>
      <c r="H98" s="3"/>
      <c r="I98" s="2">
        <f>E98/B98*(B98/C98)</f>
        <v>0</v>
      </c>
      <c r="J98" s="2">
        <f t="shared" si="2"/>
        <v>0</v>
      </c>
      <c r="K98" s="3"/>
    </row>
    <row r="99" spans="1:11">
      <c r="A99" s="7">
        <v>2</v>
      </c>
      <c r="B99" s="7">
        <v>5</v>
      </c>
      <c r="C99" s="7">
        <v>12</v>
      </c>
      <c r="D99" s="7">
        <v>0</v>
      </c>
      <c r="E99" s="7">
        <v>28</v>
      </c>
      <c r="F99" s="7">
        <v>6</v>
      </c>
      <c r="G99" s="7">
        <v>0</v>
      </c>
      <c r="H99" s="3"/>
      <c r="I99" s="2">
        <f>E99/B99*(B99/C99)</f>
        <v>2.3333333333333335</v>
      </c>
      <c r="J99" s="2">
        <f>I99/$D$1</f>
        <v>0.18087855297157623</v>
      </c>
      <c r="K99" s="3"/>
    </row>
    <row r="100" spans="1:11">
      <c r="A100" s="7">
        <v>3</v>
      </c>
      <c r="B100" s="7">
        <v>5</v>
      </c>
      <c r="C100" s="7">
        <v>12</v>
      </c>
      <c r="D100" s="7">
        <v>0</v>
      </c>
      <c r="E100" s="7">
        <v>12</v>
      </c>
      <c r="F100" s="7">
        <v>8</v>
      </c>
      <c r="G100" s="7">
        <v>0</v>
      </c>
      <c r="H100" s="3"/>
      <c r="I100" s="11">
        <f>E100/B100*(B100/C100)</f>
        <v>1</v>
      </c>
      <c r="J100" s="11">
        <f>I100/$D$1</f>
        <v>7.7519379844961239E-2</v>
      </c>
      <c r="K100" s="3"/>
    </row>
    <row r="101" spans="1:11">
      <c r="A101" s="7"/>
      <c r="B101" s="7"/>
      <c r="C101" s="7"/>
      <c r="D101" s="7"/>
      <c r="E101" s="7"/>
      <c r="F101" s="7"/>
      <c r="G101" s="7"/>
      <c r="H101" s="1"/>
      <c r="I101" s="8" t="s">
        <v>23</v>
      </c>
      <c r="J101" s="2">
        <f>AVERAGE(J98:J100)</f>
        <v>8.6132644272179149E-2</v>
      </c>
      <c r="K101" s="1"/>
    </row>
    <row r="102" spans="1:11">
      <c r="A102" s="7" t="s">
        <v>4</v>
      </c>
      <c r="B102" s="7"/>
      <c r="C102" s="7"/>
      <c r="D102" s="7"/>
      <c r="E102" s="7"/>
      <c r="F102" s="7"/>
      <c r="G102" s="7"/>
      <c r="H102" s="1"/>
      <c r="K102" s="1"/>
    </row>
    <row r="103" spans="1:11">
      <c r="A103" s="7">
        <v>1</v>
      </c>
      <c r="B103" s="7">
        <v>5</v>
      </c>
      <c r="C103" s="7">
        <v>12</v>
      </c>
      <c r="D103" s="7">
        <v>0</v>
      </c>
      <c r="E103" s="7">
        <v>31</v>
      </c>
      <c r="F103" s="7">
        <v>3</v>
      </c>
      <c r="G103" s="7">
        <v>0</v>
      </c>
      <c r="H103" s="3"/>
      <c r="I103" s="2">
        <f>E103/B103*(B103/C103)</f>
        <v>2.5833333333333335</v>
      </c>
      <c r="J103" s="2">
        <f t="shared" si="2"/>
        <v>0.20025839793281655</v>
      </c>
      <c r="K103" s="3"/>
    </row>
    <row r="104" spans="1:11">
      <c r="A104" s="7">
        <v>2</v>
      </c>
      <c r="B104" s="7">
        <v>5</v>
      </c>
      <c r="C104" s="7">
        <v>12</v>
      </c>
      <c r="D104" s="7">
        <v>0</v>
      </c>
      <c r="E104" s="7">
        <v>24</v>
      </c>
      <c r="F104" s="7">
        <v>5</v>
      </c>
      <c r="G104" s="7">
        <v>0</v>
      </c>
      <c r="H104" s="3"/>
      <c r="I104" s="2">
        <f>E104/B104*(B104/C104)</f>
        <v>2</v>
      </c>
      <c r="J104" s="2">
        <f t="shared" si="2"/>
        <v>0.15503875968992248</v>
      </c>
      <c r="K104" s="3"/>
    </row>
    <row r="105" spans="1:11">
      <c r="A105" s="7">
        <v>3</v>
      </c>
      <c r="B105" s="7">
        <v>5</v>
      </c>
      <c r="C105" s="7">
        <v>12</v>
      </c>
      <c r="D105" s="7">
        <v>0</v>
      </c>
      <c r="E105" s="7">
        <v>21</v>
      </c>
      <c r="F105" s="7">
        <v>3</v>
      </c>
      <c r="G105" s="7">
        <v>0</v>
      </c>
      <c r="H105" s="3"/>
      <c r="I105" s="11">
        <f>E105/B105*(B105/C105)</f>
        <v>1.7500000000000002</v>
      </c>
      <c r="J105" s="11">
        <f t="shared" si="2"/>
        <v>0.13565891472868219</v>
      </c>
      <c r="K105" s="3"/>
    </row>
    <row r="106" spans="1:11">
      <c r="A106" s="7"/>
      <c r="B106" s="7"/>
      <c r="C106" s="7"/>
      <c r="D106" s="7"/>
      <c r="E106" s="7"/>
      <c r="F106" s="7"/>
      <c r="G106" s="7"/>
      <c r="H106" s="1"/>
      <c r="I106" s="8" t="s">
        <v>23</v>
      </c>
      <c r="J106" s="2">
        <f>AVERAGE(J103:J105)</f>
        <v>0.16365202411714042</v>
      </c>
      <c r="K106" s="1"/>
    </row>
    <row r="107" spans="1:11">
      <c r="A107" s="7" t="s">
        <v>5</v>
      </c>
      <c r="B107" s="7"/>
      <c r="C107" s="7"/>
      <c r="D107" s="7"/>
      <c r="E107" s="7"/>
      <c r="F107" s="7"/>
      <c r="G107" s="7"/>
      <c r="H107" s="1"/>
      <c r="K107" s="1"/>
    </row>
    <row r="108" spans="1:11">
      <c r="A108" s="7">
        <v>1</v>
      </c>
      <c r="B108" s="7">
        <v>5</v>
      </c>
      <c r="C108" s="7">
        <v>12</v>
      </c>
      <c r="D108" s="7">
        <v>0</v>
      </c>
      <c r="E108" s="7">
        <v>2</v>
      </c>
      <c r="F108" s="7">
        <v>0</v>
      </c>
      <c r="G108" s="7">
        <v>0</v>
      </c>
      <c r="H108" s="3"/>
      <c r="I108" s="2">
        <f>E108/B108*(B108/C108)</f>
        <v>0.16666666666666669</v>
      </c>
      <c r="J108" s="2">
        <f t="shared" si="2"/>
        <v>1.2919896640826874E-2</v>
      </c>
      <c r="K108" s="3"/>
    </row>
    <row r="109" spans="1:11">
      <c r="A109" s="7">
        <v>2</v>
      </c>
      <c r="B109" s="7">
        <v>5</v>
      </c>
      <c r="C109" s="7">
        <v>12</v>
      </c>
      <c r="D109" s="7">
        <v>0</v>
      </c>
      <c r="E109" s="7">
        <v>5</v>
      </c>
      <c r="F109" s="7">
        <v>3</v>
      </c>
      <c r="G109" s="7">
        <v>0</v>
      </c>
      <c r="H109" s="3"/>
      <c r="I109" s="2">
        <f>E109/B109*(B109/C109)</f>
        <v>0.41666666666666669</v>
      </c>
      <c r="J109" s="2">
        <f t="shared" si="2"/>
        <v>3.2299741602067181E-2</v>
      </c>
      <c r="K109" s="3"/>
    </row>
    <row r="110" spans="1:11">
      <c r="A110" s="7">
        <v>3</v>
      </c>
      <c r="B110" s="7">
        <v>5</v>
      </c>
      <c r="C110" s="7">
        <v>12</v>
      </c>
      <c r="D110" s="7">
        <v>0</v>
      </c>
      <c r="E110" s="7">
        <v>5</v>
      </c>
      <c r="F110" s="7">
        <v>4</v>
      </c>
      <c r="G110" s="7">
        <v>0</v>
      </c>
      <c r="H110" s="3"/>
      <c r="I110" s="11">
        <f>E110/B110*(B110/C110)</f>
        <v>0.41666666666666669</v>
      </c>
      <c r="J110" s="11">
        <f t="shared" si="2"/>
        <v>3.2299741602067181E-2</v>
      </c>
      <c r="K110" s="3"/>
    </row>
    <row r="111" spans="1:11">
      <c r="A111" s="7"/>
      <c r="B111" s="7"/>
      <c r="C111" s="7"/>
      <c r="D111" s="7"/>
      <c r="E111" s="7"/>
      <c r="F111" s="7"/>
      <c r="G111" s="7"/>
      <c r="H111" s="1"/>
      <c r="I111" s="8" t="s">
        <v>23</v>
      </c>
      <c r="J111" s="2">
        <f>AVERAGE(J108:J110)</f>
        <v>2.5839793281653745E-2</v>
      </c>
      <c r="K111" s="1"/>
    </row>
    <row r="112" spans="1:11">
      <c r="A112" s="7"/>
      <c r="B112" s="7"/>
      <c r="C112" s="7"/>
      <c r="D112" s="7"/>
      <c r="E112" s="7"/>
      <c r="F112" s="7"/>
      <c r="G112" s="7"/>
      <c r="H112" s="1"/>
      <c r="K112" s="1"/>
    </row>
    <row r="113" spans="1:11">
      <c r="A113" s="7" t="s">
        <v>9</v>
      </c>
      <c r="B113" s="7"/>
      <c r="C113" s="7"/>
      <c r="D113" s="7"/>
      <c r="E113" s="7"/>
      <c r="F113" s="7"/>
      <c r="G113" s="7"/>
      <c r="H113" s="1"/>
      <c r="K113" s="1"/>
    </row>
    <row r="114" spans="1:11">
      <c r="A114" s="7">
        <v>1</v>
      </c>
      <c r="B114" s="7">
        <v>5</v>
      </c>
      <c r="C114" s="7">
        <v>12</v>
      </c>
      <c r="D114" s="7">
        <v>0</v>
      </c>
      <c r="E114" s="7">
        <v>4</v>
      </c>
      <c r="F114" s="7">
        <v>1</v>
      </c>
      <c r="G114" s="7">
        <v>0</v>
      </c>
      <c r="H114" s="3"/>
      <c r="I114" s="2">
        <f>E114/B114*(B114/C114)</f>
        <v>0.33333333333333337</v>
      </c>
      <c r="J114" s="2">
        <f>I114/$D$1</f>
        <v>2.5839793281653749E-2</v>
      </c>
      <c r="K114" s="3"/>
    </row>
    <row r="115" spans="1:11">
      <c r="A115" s="7">
        <v>2</v>
      </c>
      <c r="B115" s="7">
        <v>5</v>
      </c>
      <c r="C115" s="7">
        <v>12</v>
      </c>
      <c r="D115" s="7">
        <v>0</v>
      </c>
      <c r="E115" s="7">
        <v>7</v>
      </c>
      <c r="F115" s="7">
        <v>2</v>
      </c>
      <c r="G115" s="7">
        <v>0</v>
      </c>
      <c r="H115" s="3"/>
      <c r="I115" s="2">
        <f>E115/B115*(B115/C115)</f>
        <v>0.58333333333333337</v>
      </c>
      <c r="J115" s="2">
        <f>I115/$D$1</f>
        <v>4.5219638242894059E-2</v>
      </c>
      <c r="K115" s="3"/>
    </row>
    <row r="116" spans="1:11">
      <c r="A116" s="7">
        <v>3</v>
      </c>
      <c r="B116" s="7">
        <v>5</v>
      </c>
      <c r="C116" s="7">
        <v>12</v>
      </c>
      <c r="D116" s="7">
        <v>0</v>
      </c>
      <c r="E116" s="7">
        <v>3</v>
      </c>
      <c r="F116" s="7">
        <v>1</v>
      </c>
      <c r="G116" s="7">
        <v>0</v>
      </c>
      <c r="H116" s="3"/>
      <c r="I116" s="11">
        <f>E116/B116*(B116/C116)</f>
        <v>0.25</v>
      </c>
      <c r="J116" s="11">
        <f>I116/$D$1</f>
        <v>1.937984496124031E-2</v>
      </c>
      <c r="K116" s="3"/>
    </row>
    <row r="117" spans="1:11">
      <c r="A117" s="7"/>
      <c r="B117" s="7"/>
      <c r="C117" s="7"/>
      <c r="D117" s="7"/>
      <c r="E117" s="7"/>
      <c r="F117" s="7"/>
      <c r="G117" s="7"/>
      <c r="H117" s="1"/>
      <c r="I117" s="8" t="s">
        <v>23</v>
      </c>
      <c r="J117" s="2">
        <f>AVERAGE(J114:J116)</f>
        <v>3.0146425495262707E-2</v>
      </c>
      <c r="K117" s="1"/>
    </row>
    <row r="118" spans="1:11">
      <c r="A118" s="7"/>
      <c r="B118" s="7"/>
      <c r="C118" s="7"/>
      <c r="D118" s="7"/>
      <c r="E118" s="7"/>
      <c r="F118" s="7"/>
      <c r="G118" s="7"/>
      <c r="H118" s="1"/>
      <c r="K118" s="1"/>
    </row>
    <row r="119" spans="1:11">
      <c r="A119" s="7"/>
      <c r="B119" s="7"/>
      <c r="C119" s="7"/>
      <c r="D119" s="7"/>
      <c r="E119" s="7"/>
      <c r="F119" s="7"/>
      <c r="G119" s="7"/>
      <c r="H119" s="1"/>
      <c r="K119" s="1"/>
    </row>
    <row r="120" spans="1:11">
      <c r="A120" s="7"/>
      <c r="B120" s="7"/>
      <c r="C120" s="7"/>
      <c r="D120" s="7"/>
      <c r="E120" s="7"/>
      <c r="F120" s="7"/>
      <c r="G120" s="7"/>
      <c r="H120" s="1"/>
      <c r="K120" s="1"/>
    </row>
    <row r="121" spans="1:11">
      <c r="B121" s="7"/>
      <c r="C121" s="7"/>
      <c r="D121" s="7"/>
      <c r="E121" s="7"/>
      <c r="F121" s="7"/>
      <c r="G121" s="7"/>
      <c r="H121" s="1"/>
      <c r="K121" s="1"/>
    </row>
    <row r="122" spans="1:11" ht="21">
      <c r="A122" s="27" t="s">
        <v>28</v>
      </c>
      <c r="B122" s="7"/>
      <c r="C122" s="7"/>
      <c r="D122" s="7"/>
      <c r="E122" s="7"/>
      <c r="F122" s="7"/>
      <c r="G122" s="7"/>
      <c r="H122" s="1"/>
      <c r="K122" s="1"/>
    </row>
    <row r="123" spans="1:11">
      <c r="A123" s="7" t="s">
        <v>12</v>
      </c>
      <c r="B123" s="13" t="s">
        <v>13</v>
      </c>
      <c r="C123" s="13" t="s">
        <v>14</v>
      </c>
      <c r="D123" s="13" t="s">
        <v>15</v>
      </c>
      <c r="E123" s="13" t="s">
        <v>16</v>
      </c>
      <c r="F123" s="13" t="s">
        <v>24</v>
      </c>
      <c r="G123" s="13" t="s">
        <v>25</v>
      </c>
      <c r="I123" s="1"/>
      <c r="J123" s="2" t="s">
        <v>17</v>
      </c>
      <c r="K123" s="1"/>
    </row>
    <row r="124" spans="1:11">
      <c r="A124" s="7">
        <v>1</v>
      </c>
      <c r="B124" s="7">
        <v>12</v>
      </c>
      <c r="C124" s="7">
        <v>14</v>
      </c>
      <c r="D124" s="7">
        <v>0</v>
      </c>
      <c r="E124" s="7">
        <v>54</v>
      </c>
      <c r="F124" s="7">
        <v>27</v>
      </c>
      <c r="G124" s="7">
        <v>0</v>
      </c>
      <c r="I124" s="3"/>
      <c r="J124" s="2">
        <f>E124/(B124)*((C124/B124))</f>
        <v>5.25</v>
      </c>
      <c r="K124" s="3"/>
    </row>
    <row r="125" spans="1:11">
      <c r="A125" s="7">
        <v>2</v>
      </c>
      <c r="B125" s="7">
        <v>12</v>
      </c>
      <c r="C125" s="7">
        <v>14</v>
      </c>
      <c r="D125" s="7">
        <v>0</v>
      </c>
      <c r="E125" s="7">
        <v>33</v>
      </c>
      <c r="F125" s="7">
        <v>15</v>
      </c>
      <c r="G125" s="7">
        <v>1</v>
      </c>
      <c r="I125" s="3"/>
      <c r="J125" s="2">
        <f>E125/(B125)*((C125/B125))</f>
        <v>3.2083333333333335</v>
      </c>
      <c r="K125" s="3"/>
    </row>
    <row r="126" spans="1:11">
      <c r="A126" s="7">
        <v>3</v>
      </c>
      <c r="B126" s="7">
        <v>12</v>
      </c>
      <c r="C126" s="7">
        <v>14</v>
      </c>
      <c r="D126" s="7">
        <v>0</v>
      </c>
      <c r="E126" s="7">
        <v>32</v>
      </c>
      <c r="F126" s="7">
        <v>6</v>
      </c>
      <c r="G126" s="7">
        <v>0</v>
      </c>
      <c r="I126" s="28"/>
      <c r="J126" s="11">
        <f>E126/(B126)*((C126/B126))</f>
        <v>3.1111111111111112</v>
      </c>
      <c r="K126" s="3"/>
    </row>
    <row r="127" spans="1:11">
      <c r="A127" s="7"/>
      <c r="B127" s="7"/>
      <c r="C127" s="7"/>
      <c r="D127" s="7"/>
      <c r="E127" s="7"/>
      <c r="F127" s="7"/>
      <c r="G127" s="7"/>
      <c r="I127" s="8" t="s">
        <v>23</v>
      </c>
      <c r="J127" s="2">
        <f>AVERAGE(J124:J126)</f>
        <v>3.8564814814814814</v>
      </c>
      <c r="K127" s="1"/>
    </row>
    <row r="128" spans="1:11">
      <c r="A128" s="7" t="s">
        <v>1</v>
      </c>
      <c r="B128" s="7"/>
      <c r="C128" s="7"/>
      <c r="D128" s="7"/>
      <c r="E128" s="7"/>
      <c r="F128" s="7"/>
      <c r="G128" s="7"/>
      <c r="H128" s="1"/>
      <c r="J128" s="2" t="s">
        <v>7</v>
      </c>
      <c r="K128" s="1"/>
    </row>
    <row r="129" spans="1:11">
      <c r="A129" s="7">
        <v>1</v>
      </c>
      <c r="B129" s="7">
        <v>5</v>
      </c>
      <c r="C129" s="7">
        <v>12</v>
      </c>
      <c r="D129" s="7">
        <v>0</v>
      </c>
      <c r="E129" s="7">
        <v>36</v>
      </c>
      <c r="F129" s="7">
        <v>22</v>
      </c>
      <c r="G129" s="7">
        <v>0</v>
      </c>
      <c r="H129" s="3"/>
      <c r="I129" s="2">
        <f>E129/B129*(B129/C129)</f>
        <v>3</v>
      </c>
      <c r="J129" s="2">
        <f>I129/$D$1</f>
        <v>0.23255813953488372</v>
      </c>
      <c r="K129" s="3"/>
    </row>
    <row r="130" spans="1:11">
      <c r="A130" s="7">
        <v>2</v>
      </c>
      <c r="B130" s="7">
        <v>5</v>
      </c>
      <c r="C130" s="7">
        <v>12</v>
      </c>
      <c r="D130" s="7">
        <v>0</v>
      </c>
      <c r="E130" s="7">
        <v>66</v>
      </c>
      <c r="F130" s="7">
        <v>40</v>
      </c>
      <c r="G130" s="7">
        <v>1</v>
      </c>
      <c r="H130" s="3"/>
      <c r="I130" s="2">
        <f>E130/B130*(B130/C130)</f>
        <v>5.5</v>
      </c>
      <c r="J130" s="2">
        <f t="shared" ref="J130:J150" si="3">I130/$D$1</f>
        <v>0.4263565891472868</v>
      </c>
      <c r="K130" s="3"/>
    </row>
    <row r="131" spans="1:11">
      <c r="A131" s="7">
        <v>3</v>
      </c>
      <c r="B131" s="7">
        <v>5</v>
      </c>
      <c r="C131" s="7">
        <v>12</v>
      </c>
      <c r="D131" s="7">
        <v>0</v>
      </c>
      <c r="E131" s="7">
        <v>12</v>
      </c>
      <c r="F131" s="7">
        <v>2</v>
      </c>
      <c r="G131" s="7">
        <v>2</v>
      </c>
      <c r="H131" s="3"/>
      <c r="I131" s="11">
        <f>E131/B131*(B131/C131)</f>
        <v>1</v>
      </c>
      <c r="J131" s="11">
        <f t="shared" si="3"/>
        <v>7.7519379844961239E-2</v>
      </c>
      <c r="K131" s="3"/>
    </row>
    <row r="132" spans="1:11">
      <c r="A132" s="7"/>
      <c r="B132" s="7"/>
      <c r="C132" s="7"/>
      <c r="D132" s="7"/>
      <c r="E132" s="7"/>
      <c r="F132" s="7"/>
      <c r="G132" s="7"/>
      <c r="H132" s="1"/>
      <c r="I132" s="8" t="s">
        <v>23</v>
      </c>
      <c r="J132" s="2">
        <f>AVERAGE(J129:J131)</f>
        <v>0.2454780361757106</v>
      </c>
      <c r="K132" s="1"/>
    </row>
    <row r="133" spans="1:11">
      <c r="A133" s="7" t="s">
        <v>2</v>
      </c>
      <c r="B133" s="7"/>
      <c r="C133" s="7"/>
      <c r="D133" s="7"/>
      <c r="E133" s="7"/>
      <c r="F133" s="7"/>
      <c r="G133" s="7"/>
      <c r="H133" s="1"/>
      <c r="K133" s="1"/>
    </row>
    <row r="134" spans="1:11">
      <c r="A134" s="7">
        <v>1</v>
      </c>
      <c r="B134" s="7">
        <v>5</v>
      </c>
      <c r="C134" s="7">
        <v>12</v>
      </c>
      <c r="D134" s="7">
        <v>0</v>
      </c>
      <c r="E134" s="7">
        <v>5</v>
      </c>
      <c r="F134" s="7">
        <v>5</v>
      </c>
      <c r="G134" s="7">
        <v>0</v>
      </c>
      <c r="H134" s="3"/>
      <c r="I134" s="2">
        <f>E134/B134*(B134/C134)</f>
        <v>0.41666666666666669</v>
      </c>
      <c r="J134" s="2">
        <f t="shared" si="3"/>
        <v>3.2299741602067181E-2</v>
      </c>
      <c r="K134" s="3"/>
    </row>
    <row r="135" spans="1:11">
      <c r="A135" s="7">
        <v>2</v>
      </c>
      <c r="B135" s="7">
        <v>5</v>
      </c>
      <c r="C135" s="7">
        <v>12</v>
      </c>
      <c r="D135" s="7">
        <v>0</v>
      </c>
      <c r="E135" s="7">
        <v>10</v>
      </c>
      <c r="F135" s="7">
        <v>4</v>
      </c>
      <c r="G135" s="7">
        <v>0</v>
      </c>
      <c r="H135" s="3"/>
      <c r="I135" s="2">
        <f>E135/B135*(B135/C135)</f>
        <v>0.83333333333333337</v>
      </c>
      <c r="J135" s="2">
        <f t="shared" si="3"/>
        <v>6.4599483204134361E-2</v>
      </c>
      <c r="K135" s="3"/>
    </row>
    <row r="136" spans="1:11">
      <c r="A136" s="7">
        <v>3</v>
      </c>
      <c r="B136" s="7">
        <v>5</v>
      </c>
      <c r="C136" s="7">
        <v>12</v>
      </c>
      <c r="D136" s="7">
        <v>0</v>
      </c>
      <c r="E136" s="7">
        <v>20</v>
      </c>
      <c r="F136" s="7">
        <v>10</v>
      </c>
      <c r="G136" s="7">
        <v>0</v>
      </c>
      <c r="H136" s="3"/>
      <c r="I136" s="11">
        <f>E136/B136*(B136/C136)</f>
        <v>1.6666666666666667</v>
      </c>
      <c r="J136" s="11">
        <f t="shared" si="3"/>
        <v>0.12919896640826872</v>
      </c>
      <c r="K136" s="3"/>
    </row>
    <row r="137" spans="1:11">
      <c r="A137" s="7"/>
      <c r="B137" s="7"/>
      <c r="C137" s="7"/>
      <c r="D137" s="7"/>
      <c r="E137" s="7"/>
      <c r="F137" s="7"/>
      <c r="G137" s="7"/>
      <c r="H137" s="1"/>
      <c r="I137" s="8" t="s">
        <v>23</v>
      </c>
      <c r="J137" s="2">
        <f>AVERAGE(J134:J136)</f>
        <v>7.5366063738156755E-2</v>
      </c>
      <c r="K137" s="1"/>
    </row>
    <row r="138" spans="1:11">
      <c r="A138" s="7" t="s">
        <v>3</v>
      </c>
      <c r="B138" s="7"/>
      <c r="C138" s="7"/>
      <c r="D138" s="7"/>
      <c r="E138" s="7"/>
      <c r="F138" s="7"/>
      <c r="G138" s="7"/>
      <c r="H138" s="1"/>
      <c r="K138" s="1"/>
    </row>
    <row r="139" spans="1:11">
      <c r="A139" s="7">
        <v>1</v>
      </c>
      <c r="B139" s="7">
        <v>5</v>
      </c>
      <c r="C139" s="7">
        <v>12</v>
      </c>
      <c r="D139" s="7">
        <v>0</v>
      </c>
      <c r="E139" s="7">
        <v>41</v>
      </c>
      <c r="F139" s="7">
        <v>28</v>
      </c>
      <c r="G139" s="7">
        <v>0</v>
      </c>
      <c r="H139" s="3"/>
      <c r="I139" s="2">
        <f>E139/B139*(B139/C139)</f>
        <v>3.4166666666666665</v>
      </c>
      <c r="J139" s="2">
        <f t="shared" si="3"/>
        <v>0.26485788113695091</v>
      </c>
      <c r="K139" s="3"/>
    </row>
    <row r="140" spans="1:11">
      <c r="A140" s="7">
        <v>2</v>
      </c>
      <c r="B140" s="7">
        <v>5</v>
      </c>
      <c r="C140" s="7">
        <v>12</v>
      </c>
      <c r="D140" s="7">
        <v>0</v>
      </c>
      <c r="E140" s="7">
        <v>48</v>
      </c>
      <c r="F140" s="7">
        <v>25</v>
      </c>
      <c r="G140" s="7">
        <v>1</v>
      </c>
      <c r="H140" s="3"/>
      <c r="I140" s="2">
        <f>E140/B140*(B140/C140)</f>
        <v>4</v>
      </c>
      <c r="J140" s="2">
        <f t="shared" si="3"/>
        <v>0.31007751937984496</v>
      </c>
      <c r="K140" s="3"/>
    </row>
    <row r="141" spans="1:11">
      <c r="A141" s="7">
        <v>3</v>
      </c>
      <c r="B141" s="7">
        <v>5</v>
      </c>
      <c r="C141" s="7">
        <v>12</v>
      </c>
      <c r="D141" s="7">
        <v>0</v>
      </c>
      <c r="E141" s="7">
        <v>38</v>
      </c>
      <c r="F141" s="7">
        <v>22</v>
      </c>
      <c r="G141" s="7">
        <v>0</v>
      </c>
      <c r="H141" s="3"/>
      <c r="I141" s="11">
        <f>E141/B141*(B141/C141)</f>
        <v>3.1666666666666665</v>
      </c>
      <c r="J141" s="11">
        <f t="shared" si="3"/>
        <v>0.24547803617571057</v>
      </c>
      <c r="K141" s="3"/>
    </row>
    <row r="142" spans="1:11">
      <c r="A142" s="7"/>
      <c r="B142" s="7"/>
      <c r="C142" s="7"/>
      <c r="D142" s="7"/>
      <c r="E142" s="7"/>
      <c r="F142" s="7"/>
      <c r="G142" s="7"/>
      <c r="H142" s="1"/>
      <c r="I142" s="31" t="s">
        <v>23</v>
      </c>
      <c r="J142" s="2">
        <f>AVERAGE(J139:J141)</f>
        <v>0.27347114556416879</v>
      </c>
      <c r="K142" s="1"/>
    </row>
    <row r="143" spans="1:11">
      <c r="A143" s="7" t="s">
        <v>4</v>
      </c>
      <c r="B143" s="7"/>
      <c r="C143" s="7"/>
      <c r="D143" s="7"/>
      <c r="E143" s="7"/>
      <c r="F143" s="7"/>
      <c r="G143" s="7"/>
      <c r="H143" s="1"/>
      <c r="K143" s="1"/>
    </row>
    <row r="144" spans="1:11">
      <c r="A144" s="7">
        <v>1</v>
      </c>
      <c r="B144" s="7">
        <v>5</v>
      </c>
      <c r="C144" s="7">
        <v>12</v>
      </c>
      <c r="D144" s="7">
        <v>0</v>
      </c>
      <c r="E144" s="7">
        <v>25</v>
      </c>
      <c r="F144" s="7">
        <v>15</v>
      </c>
      <c r="G144" s="7">
        <v>0</v>
      </c>
      <c r="H144" s="3"/>
      <c r="I144" s="2">
        <f>E144/B144*(B144/C144)</f>
        <v>2.0833333333333335</v>
      </c>
      <c r="J144" s="2">
        <f t="shared" si="3"/>
        <v>0.16149870801033592</v>
      </c>
      <c r="K144" s="3"/>
    </row>
    <row r="145" spans="1:11">
      <c r="A145" s="7">
        <v>2</v>
      </c>
      <c r="B145" s="7">
        <v>5</v>
      </c>
      <c r="C145" s="7">
        <v>12</v>
      </c>
      <c r="D145" s="7">
        <v>0</v>
      </c>
      <c r="E145" s="7">
        <v>18</v>
      </c>
      <c r="F145" s="7">
        <v>7</v>
      </c>
      <c r="G145" s="7">
        <v>4</v>
      </c>
      <c r="H145" s="3"/>
      <c r="I145" s="2">
        <f>E145/B145*(B145/C145)</f>
        <v>1.5</v>
      </c>
      <c r="J145" s="2">
        <f t="shared" si="3"/>
        <v>0.11627906976744186</v>
      </c>
      <c r="K145" s="3"/>
    </row>
    <row r="146" spans="1:11">
      <c r="A146" s="7">
        <v>3</v>
      </c>
      <c r="B146" s="7">
        <v>5</v>
      </c>
      <c r="C146" s="7">
        <v>12</v>
      </c>
      <c r="D146" s="7">
        <v>0</v>
      </c>
      <c r="E146" s="7">
        <v>6</v>
      </c>
      <c r="F146" s="7">
        <v>5</v>
      </c>
      <c r="G146" s="7">
        <v>1</v>
      </c>
      <c r="H146" s="3"/>
      <c r="I146" s="11">
        <f>E146/B146*(B146/C146)</f>
        <v>0.5</v>
      </c>
      <c r="J146" s="11">
        <f t="shared" si="3"/>
        <v>3.875968992248062E-2</v>
      </c>
      <c r="K146" s="3"/>
    </row>
    <row r="147" spans="1:11">
      <c r="A147" s="7"/>
      <c r="B147" s="7"/>
      <c r="C147" s="7"/>
      <c r="D147" s="7"/>
      <c r="E147" s="7"/>
      <c r="F147" s="7"/>
      <c r="G147" s="7"/>
      <c r="H147" s="1"/>
      <c r="I147" s="31" t="s">
        <v>23</v>
      </c>
      <c r="J147" s="2">
        <f>AVERAGE(J144:J146)</f>
        <v>0.10551248923341948</v>
      </c>
      <c r="K147" s="1"/>
    </row>
    <row r="148" spans="1:11">
      <c r="A148" s="7" t="s">
        <v>5</v>
      </c>
      <c r="B148" s="7"/>
      <c r="C148" s="7"/>
      <c r="D148" s="7"/>
      <c r="E148" s="7"/>
      <c r="F148" s="7"/>
      <c r="G148" s="7"/>
      <c r="H148" s="1"/>
      <c r="K148" s="1"/>
    </row>
    <row r="149" spans="1:11">
      <c r="A149" s="7">
        <v>1</v>
      </c>
      <c r="B149" s="7">
        <v>5</v>
      </c>
      <c r="C149" s="7">
        <v>12</v>
      </c>
      <c r="D149" s="7">
        <v>0</v>
      </c>
      <c r="E149" s="7">
        <v>8</v>
      </c>
      <c r="F149" s="7">
        <v>6</v>
      </c>
      <c r="G149" s="7">
        <v>0</v>
      </c>
      <c r="H149" s="3"/>
      <c r="I149" s="2">
        <f>E149/B149*(B149/C149)</f>
        <v>0.66666666666666674</v>
      </c>
      <c r="J149" s="2">
        <f t="shared" si="3"/>
        <v>5.1679586563307497E-2</v>
      </c>
      <c r="K149" s="3"/>
    </row>
    <row r="150" spans="1:11">
      <c r="A150" s="7">
        <v>2</v>
      </c>
      <c r="B150" s="7">
        <v>5</v>
      </c>
      <c r="C150" s="7">
        <v>12</v>
      </c>
      <c r="D150" s="7">
        <v>0</v>
      </c>
      <c r="E150" s="7">
        <v>48</v>
      </c>
      <c r="F150" s="7">
        <v>33</v>
      </c>
      <c r="G150" s="7">
        <v>1</v>
      </c>
      <c r="H150" s="3"/>
      <c r="I150" s="2">
        <f>E150/B150*(B150/C150)</f>
        <v>4</v>
      </c>
      <c r="J150" s="2">
        <f t="shared" si="3"/>
        <v>0.31007751937984496</v>
      </c>
      <c r="K150" s="3"/>
    </row>
    <row r="151" spans="1:11">
      <c r="A151" s="7">
        <v>3</v>
      </c>
      <c r="B151" s="7">
        <v>5</v>
      </c>
      <c r="C151" s="7">
        <v>12</v>
      </c>
      <c r="D151" s="7">
        <v>0</v>
      </c>
      <c r="E151" s="7">
        <v>59</v>
      </c>
      <c r="F151" s="7">
        <v>40</v>
      </c>
      <c r="G151" s="7">
        <v>1</v>
      </c>
      <c r="H151" s="3"/>
      <c r="I151" s="11">
        <f>E151/B151*(B151/C151)</f>
        <v>4.916666666666667</v>
      </c>
      <c r="J151" s="11">
        <f>I151/$D$1</f>
        <v>0.38113695090439276</v>
      </c>
      <c r="K151" s="3"/>
    </row>
    <row r="152" spans="1:11">
      <c r="A152" s="7"/>
      <c r="B152" s="7"/>
      <c r="C152" s="7"/>
      <c r="D152" s="7"/>
      <c r="E152" s="7"/>
      <c r="F152" s="7"/>
      <c r="G152" s="7"/>
      <c r="H152" s="1"/>
      <c r="I152" s="31" t="s">
        <v>23</v>
      </c>
      <c r="J152" s="2">
        <f>AVERAGE(J149:J151)</f>
        <v>0.24763135228251509</v>
      </c>
      <c r="K152" s="1"/>
    </row>
    <row r="153" spans="1:11">
      <c r="A153" s="7"/>
      <c r="B153" s="7"/>
      <c r="C153" s="7"/>
      <c r="D153" s="7"/>
      <c r="E153" s="7"/>
      <c r="F153" s="7"/>
      <c r="G153" s="7"/>
      <c r="H153" s="1"/>
      <c r="K153" s="1"/>
    </row>
    <row r="154" spans="1:11">
      <c r="A154" s="7" t="s">
        <v>9</v>
      </c>
      <c r="B154" s="7"/>
      <c r="C154" s="7"/>
      <c r="D154" s="7"/>
      <c r="E154" s="7"/>
      <c r="F154" s="7"/>
      <c r="G154" s="7"/>
      <c r="H154" s="1"/>
      <c r="K154" s="1"/>
    </row>
    <row r="155" spans="1:11">
      <c r="A155" s="7">
        <v>1</v>
      </c>
      <c r="B155" s="7">
        <v>5</v>
      </c>
      <c r="C155" s="7">
        <v>12</v>
      </c>
      <c r="D155" s="7">
        <v>0</v>
      </c>
      <c r="E155" s="7">
        <v>9</v>
      </c>
      <c r="F155" s="7">
        <v>4</v>
      </c>
      <c r="G155" s="7">
        <v>2</v>
      </c>
      <c r="H155" s="3"/>
      <c r="I155" s="2">
        <f>E155/B155*(B155/C155)</f>
        <v>0.75</v>
      </c>
      <c r="J155" s="2">
        <f>I155/$D$1</f>
        <v>5.8139534883720929E-2</v>
      </c>
      <c r="K155" s="3"/>
    </row>
    <row r="156" spans="1:11">
      <c r="A156" s="7">
        <v>2</v>
      </c>
      <c r="B156" s="7">
        <v>5</v>
      </c>
      <c r="C156" s="7">
        <v>12</v>
      </c>
      <c r="D156" s="7">
        <v>0</v>
      </c>
      <c r="E156" s="7">
        <v>1</v>
      </c>
      <c r="F156" s="7">
        <v>1</v>
      </c>
      <c r="G156" s="7">
        <v>0</v>
      </c>
      <c r="H156" s="3"/>
      <c r="I156" s="2">
        <f>E156/B156*(B156/C156)</f>
        <v>8.3333333333333343E-2</v>
      </c>
      <c r="J156" s="2">
        <f>I156/$D$1</f>
        <v>6.4599483204134372E-3</v>
      </c>
      <c r="K156" s="3"/>
    </row>
    <row r="157" spans="1:11">
      <c r="A157" s="7">
        <v>3</v>
      </c>
      <c r="B157" s="7">
        <v>5</v>
      </c>
      <c r="C157" s="7">
        <v>12</v>
      </c>
      <c r="D157" s="7">
        <v>0</v>
      </c>
      <c r="E157" s="7">
        <v>22</v>
      </c>
      <c r="F157" s="7">
        <v>10</v>
      </c>
      <c r="G157" s="7">
        <v>0</v>
      </c>
      <c r="H157" s="3"/>
      <c r="I157" s="11">
        <f>E157/B157*(B157/C157)</f>
        <v>1.8333333333333335</v>
      </c>
      <c r="J157" s="11">
        <f>I157/$D$1</f>
        <v>0.14211886304909563</v>
      </c>
      <c r="K157" s="3"/>
    </row>
    <row r="158" spans="1:11">
      <c r="A158" s="7"/>
      <c r="B158" s="7"/>
      <c r="C158" s="7"/>
      <c r="D158" s="7"/>
      <c r="E158" s="7"/>
      <c r="F158" s="7"/>
      <c r="G158" s="7"/>
      <c r="H158" s="1"/>
      <c r="I158" s="31" t="s">
        <v>23</v>
      </c>
      <c r="J158" s="2">
        <f>AVERAGE(J155:J157)</f>
        <v>6.890611541774333E-2</v>
      </c>
      <c r="K158" s="1"/>
    </row>
    <row r="159" spans="1:11">
      <c r="A159" s="7"/>
      <c r="B159" s="7"/>
      <c r="C159" s="7"/>
      <c r="D159" s="7"/>
      <c r="E159" s="7"/>
      <c r="F159" s="7"/>
      <c r="G159" s="7"/>
      <c r="H159" s="1"/>
      <c r="K159" s="1"/>
    </row>
    <row r="160" spans="1:11">
      <c r="A160" s="7"/>
      <c r="B160" s="7"/>
      <c r="C160" s="7"/>
      <c r="D160" s="7"/>
      <c r="E160" s="7"/>
      <c r="F160" s="7"/>
      <c r="G160" s="7"/>
      <c r="H160" s="1"/>
      <c r="K160" s="1"/>
    </row>
    <row r="161" spans="1:11">
      <c r="A161" s="7"/>
      <c r="B161" s="7"/>
      <c r="C161" s="7"/>
      <c r="D161" s="7"/>
      <c r="E161" s="7"/>
      <c r="F161" s="7"/>
      <c r="G161" s="7"/>
      <c r="H161" s="1"/>
      <c r="K161" s="1"/>
    </row>
    <row r="162" spans="1:11">
      <c r="B162" s="7"/>
      <c r="C162" s="7"/>
      <c r="D162" s="7"/>
      <c r="E162" s="7"/>
      <c r="F162" s="7"/>
      <c r="G162" s="7"/>
      <c r="H162" s="1"/>
      <c r="K162" s="1"/>
    </row>
    <row r="163" spans="1:11" ht="21">
      <c r="A163" s="27" t="s">
        <v>29</v>
      </c>
      <c r="B163" s="7"/>
      <c r="C163" s="7"/>
      <c r="D163" s="7"/>
      <c r="E163" s="7"/>
      <c r="F163" s="7"/>
      <c r="G163" s="7"/>
      <c r="H163" s="1"/>
      <c r="K163" s="1"/>
    </row>
    <row r="164" spans="1:11">
      <c r="A164" s="7" t="s">
        <v>12</v>
      </c>
      <c r="B164" s="13" t="s">
        <v>13</v>
      </c>
      <c r="C164" s="13" t="s">
        <v>14</v>
      </c>
      <c r="D164" s="13" t="s">
        <v>15</v>
      </c>
      <c r="E164" s="13" t="s">
        <v>16</v>
      </c>
      <c r="F164" s="13" t="s">
        <v>24</v>
      </c>
      <c r="G164" s="13" t="s">
        <v>25</v>
      </c>
      <c r="I164" s="1"/>
      <c r="J164" s="2" t="s">
        <v>17</v>
      </c>
      <c r="K164" s="1"/>
    </row>
    <row r="165" spans="1:11">
      <c r="A165" s="7">
        <v>1</v>
      </c>
      <c r="B165" s="7">
        <v>12</v>
      </c>
      <c r="C165" s="7">
        <v>14</v>
      </c>
      <c r="D165" s="7">
        <v>0</v>
      </c>
      <c r="E165" s="7">
        <v>28</v>
      </c>
      <c r="F165" s="7">
        <v>4</v>
      </c>
      <c r="G165" s="7">
        <v>1</v>
      </c>
      <c r="I165" s="3"/>
      <c r="J165" s="2">
        <f>E165/(B165)*((C165/B165))</f>
        <v>2.7222222222222228</v>
      </c>
      <c r="K165" s="3"/>
    </row>
    <row r="166" spans="1:11">
      <c r="A166" s="7">
        <v>2</v>
      </c>
      <c r="B166" s="7">
        <v>12</v>
      </c>
      <c r="C166" s="7">
        <v>14</v>
      </c>
      <c r="D166" s="7">
        <v>0</v>
      </c>
      <c r="E166" s="7">
        <v>20</v>
      </c>
      <c r="F166" s="7">
        <v>5</v>
      </c>
      <c r="G166" s="7">
        <v>0</v>
      </c>
      <c r="I166" s="3"/>
      <c r="J166" s="2">
        <f>E166/(B166)*((C166/B166))</f>
        <v>1.9444444444444446</v>
      </c>
      <c r="K166" s="3"/>
    </row>
    <row r="167" spans="1:11">
      <c r="A167" s="7">
        <v>3</v>
      </c>
      <c r="B167" s="7">
        <v>12</v>
      </c>
      <c r="C167" s="7">
        <v>14</v>
      </c>
      <c r="D167" s="7">
        <v>0</v>
      </c>
      <c r="E167" s="7">
        <v>17</v>
      </c>
      <c r="F167" s="7">
        <v>2</v>
      </c>
      <c r="G167" s="7">
        <v>0</v>
      </c>
      <c r="I167" s="28"/>
      <c r="J167" s="11">
        <f>E167/(B167)*((C167/B167))</f>
        <v>1.6527777777777779</v>
      </c>
      <c r="K167" s="3"/>
    </row>
    <row r="168" spans="1:11">
      <c r="A168" s="7"/>
      <c r="B168" s="7"/>
      <c r="C168" s="7"/>
      <c r="D168" s="7"/>
      <c r="E168" s="7"/>
      <c r="F168" s="7"/>
      <c r="G168" s="7"/>
      <c r="I168" s="31" t="s">
        <v>23</v>
      </c>
      <c r="J168" s="2">
        <f>AVERAGE(J165:J167)</f>
        <v>2.1064814814814818</v>
      </c>
      <c r="K168" s="1"/>
    </row>
    <row r="169" spans="1:11">
      <c r="A169" s="7" t="s">
        <v>1</v>
      </c>
      <c r="B169" s="7"/>
      <c r="C169" s="7"/>
      <c r="D169" s="7"/>
      <c r="E169" s="7"/>
      <c r="F169" s="7"/>
      <c r="G169" s="7"/>
      <c r="H169" s="1"/>
      <c r="J169" s="2" t="s">
        <v>7</v>
      </c>
      <c r="K169" s="1"/>
    </row>
    <row r="170" spans="1:11">
      <c r="A170" s="7">
        <v>1</v>
      </c>
      <c r="B170" s="7">
        <v>3</v>
      </c>
      <c r="C170" s="7">
        <v>12</v>
      </c>
      <c r="D170" s="7">
        <v>0</v>
      </c>
      <c r="E170" s="7">
        <v>130</v>
      </c>
      <c r="F170" s="7">
        <v>60</v>
      </c>
      <c r="G170" s="7">
        <v>1</v>
      </c>
      <c r="H170" s="3"/>
      <c r="I170" s="2">
        <f>E170/B170*(B170/C170)</f>
        <v>10.833333333333334</v>
      </c>
      <c r="J170" s="2">
        <f>I170/$D$1</f>
        <v>0.83979328165374678</v>
      </c>
      <c r="K170" s="3"/>
    </row>
    <row r="171" spans="1:11">
      <c r="A171" s="7">
        <v>2</v>
      </c>
      <c r="B171" s="7">
        <v>3</v>
      </c>
      <c r="C171" s="7">
        <v>12</v>
      </c>
      <c r="D171" s="7">
        <v>0</v>
      </c>
      <c r="E171" s="7">
        <v>94</v>
      </c>
      <c r="F171" s="7">
        <v>50</v>
      </c>
      <c r="G171" s="7">
        <v>1</v>
      </c>
      <c r="H171" s="3"/>
      <c r="I171" s="2">
        <f>E171/B171*(B171/C171)</f>
        <v>7.833333333333333</v>
      </c>
      <c r="J171" s="2">
        <f>I171/$D$1</f>
        <v>0.60723514211886298</v>
      </c>
      <c r="K171" s="3"/>
    </row>
    <row r="172" spans="1:11">
      <c r="A172" s="7">
        <v>3</v>
      </c>
      <c r="B172" s="7">
        <v>3</v>
      </c>
      <c r="C172" s="7">
        <v>12</v>
      </c>
      <c r="D172" s="7">
        <v>0</v>
      </c>
      <c r="E172" s="7">
        <v>84</v>
      </c>
      <c r="F172" s="7">
        <v>49</v>
      </c>
      <c r="G172" s="7">
        <v>2</v>
      </c>
      <c r="H172" s="3"/>
      <c r="I172" s="11">
        <f>E172/B172*(B172/C172)</f>
        <v>7</v>
      </c>
      <c r="J172" s="11">
        <f>I172/$D$1</f>
        <v>0.54263565891472865</v>
      </c>
      <c r="K172" s="3"/>
    </row>
    <row r="173" spans="1:11">
      <c r="A173" s="7"/>
      <c r="B173" s="7"/>
      <c r="C173" s="7"/>
      <c r="D173" s="7"/>
      <c r="E173" s="7"/>
      <c r="F173" s="7"/>
      <c r="G173" s="7"/>
      <c r="H173" s="1"/>
      <c r="I173" s="31" t="s">
        <v>23</v>
      </c>
      <c r="J173" s="2">
        <f>AVERAGE(J170:J172)</f>
        <v>0.66322136089577954</v>
      </c>
      <c r="K173" s="1"/>
    </row>
    <row r="174" spans="1:11">
      <c r="A174" s="7" t="s">
        <v>2</v>
      </c>
      <c r="B174" s="7"/>
      <c r="C174" s="7"/>
      <c r="D174" s="7"/>
      <c r="E174" s="7"/>
      <c r="F174" s="7"/>
      <c r="G174" s="7"/>
      <c r="H174" s="1"/>
      <c r="K174" s="1"/>
    </row>
    <row r="175" spans="1:11">
      <c r="A175" s="7">
        <v>1</v>
      </c>
      <c r="B175" s="7">
        <v>3</v>
      </c>
      <c r="C175" s="7">
        <v>12</v>
      </c>
      <c r="D175" s="7">
        <v>0</v>
      </c>
      <c r="E175" s="7">
        <v>12</v>
      </c>
      <c r="F175" s="7">
        <v>9</v>
      </c>
      <c r="G175" s="7">
        <v>0</v>
      </c>
      <c r="H175" s="3"/>
      <c r="I175" s="2">
        <f>E175/B175*(B175/C175)</f>
        <v>1</v>
      </c>
      <c r="J175" s="2">
        <f>I175/$D$1</f>
        <v>7.7519379844961239E-2</v>
      </c>
      <c r="K175" s="3"/>
    </row>
    <row r="176" spans="1:11">
      <c r="A176" s="7">
        <v>2</v>
      </c>
      <c r="B176" s="7">
        <v>3</v>
      </c>
      <c r="C176" s="7">
        <v>12</v>
      </c>
      <c r="D176" s="7">
        <v>0</v>
      </c>
      <c r="E176" s="7">
        <v>16</v>
      </c>
      <c r="F176" s="7">
        <v>9</v>
      </c>
      <c r="G176" s="7">
        <v>0</v>
      </c>
      <c r="H176" s="3"/>
      <c r="I176" s="2">
        <f>E176/B176*(B176/C176)</f>
        <v>1.3333333333333333</v>
      </c>
      <c r="J176" s="2">
        <f>I176/$D$1</f>
        <v>0.10335917312661498</v>
      </c>
      <c r="K176" s="3"/>
    </row>
    <row r="177" spans="1:11">
      <c r="A177" s="7">
        <v>3</v>
      </c>
      <c r="B177" s="7">
        <v>3</v>
      </c>
      <c r="C177" s="7">
        <v>12</v>
      </c>
      <c r="D177" s="7">
        <v>0</v>
      </c>
      <c r="E177" s="7">
        <v>30</v>
      </c>
      <c r="F177" s="7">
        <v>11</v>
      </c>
      <c r="G177" s="7">
        <v>0</v>
      </c>
      <c r="H177" s="3"/>
      <c r="I177" s="11">
        <f>E177/B177*(B177/C177)</f>
        <v>2.5</v>
      </c>
      <c r="J177" s="11">
        <f>I177/$D$1</f>
        <v>0.19379844961240308</v>
      </c>
      <c r="K177" s="3"/>
    </row>
    <row r="178" spans="1:11">
      <c r="A178" s="7"/>
      <c r="B178" s="7"/>
      <c r="C178" s="7"/>
      <c r="D178" s="7"/>
      <c r="E178" s="7"/>
      <c r="F178" s="7"/>
      <c r="G178" s="7"/>
      <c r="H178" s="1"/>
      <c r="I178" s="31" t="s">
        <v>23</v>
      </c>
      <c r="J178" s="2">
        <f>AVERAGE(J175:J177)</f>
        <v>0.12489233419465977</v>
      </c>
      <c r="K178" s="1"/>
    </row>
    <row r="179" spans="1:11">
      <c r="A179" s="7" t="s">
        <v>3</v>
      </c>
      <c r="B179" s="7"/>
      <c r="C179" s="7"/>
      <c r="D179" s="7"/>
      <c r="E179" s="7"/>
      <c r="F179" s="7"/>
      <c r="G179" s="7"/>
      <c r="H179" s="1"/>
      <c r="K179" s="1"/>
    </row>
    <row r="180" spans="1:11">
      <c r="A180" s="7">
        <v>1</v>
      </c>
      <c r="B180" s="7">
        <v>3</v>
      </c>
      <c r="C180" s="7">
        <v>12</v>
      </c>
      <c r="D180" s="7">
        <v>0</v>
      </c>
      <c r="E180" s="7">
        <v>122</v>
      </c>
      <c r="F180" s="7">
        <v>60</v>
      </c>
      <c r="G180" s="7">
        <v>1</v>
      </c>
      <c r="H180" s="3"/>
      <c r="I180" s="2">
        <f>E180/B180*(B180/C180)</f>
        <v>10.166666666666666</v>
      </c>
      <c r="J180" s="2">
        <f>I180/$D$1</f>
        <v>0.78811369509043916</v>
      </c>
      <c r="K180" s="3"/>
    </row>
    <row r="181" spans="1:11">
      <c r="A181" s="7">
        <v>2</v>
      </c>
      <c r="B181" s="7">
        <v>3</v>
      </c>
      <c r="C181" s="7">
        <v>12</v>
      </c>
      <c r="D181" s="7">
        <v>0</v>
      </c>
      <c r="E181" s="7">
        <v>72</v>
      </c>
      <c r="F181" s="7">
        <v>38</v>
      </c>
      <c r="G181" s="7">
        <v>3</v>
      </c>
      <c r="H181" s="3"/>
      <c r="I181" s="2">
        <f>E181/B181*(B181/C181)</f>
        <v>6</v>
      </c>
      <c r="J181" s="2">
        <f>I181/$D$1</f>
        <v>0.46511627906976744</v>
      </c>
      <c r="K181" s="3"/>
    </row>
    <row r="182" spans="1:11">
      <c r="A182" s="7">
        <v>3</v>
      </c>
      <c r="B182" s="7">
        <v>3</v>
      </c>
      <c r="C182" s="7">
        <v>12</v>
      </c>
      <c r="D182" s="7">
        <v>0</v>
      </c>
      <c r="E182" s="7">
        <v>56</v>
      </c>
      <c r="F182" s="7">
        <v>27</v>
      </c>
      <c r="G182" s="7">
        <v>3</v>
      </c>
      <c r="H182" s="3"/>
      <c r="I182" s="11">
        <f>E182/B182*(B182/C182)</f>
        <v>4.666666666666667</v>
      </c>
      <c r="J182" s="11">
        <f>I182/$D$1</f>
        <v>0.36175710594315247</v>
      </c>
      <c r="K182" s="3"/>
    </row>
    <row r="183" spans="1:11">
      <c r="A183" s="7"/>
      <c r="B183" s="7"/>
      <c r="C183" s="7"/>
      <c r="D183" s="7"/>
      <c r="E183" s="7"/>
      <c r="F183" s="7"/>
      <c r="G183" s="7"/>
      <c r="H183" s="1"/>
      <c r="I183" s="31" t="s">
        <v>23</v>
      </c>
      <c r="J183" s="2">
        <f>AVERAGE(J180:J182)</f>
        <v>0.53832902670111971</v>
      </c>
      <c r="K183" s="1"/>
    </row>
    <row r="184" spans="1:11">
      <c r="A184" s="7" t="s">
        <v>4</v>
      </c>
      <c r="B184" s="7"/>
      <c r="C184" s="7"/>
      <c r="D184" s="7"/>
      <c r="E184" s="7"/>
      <c r="F184" s="7"/>
      <c r="G184" s="7"/>
      <c r="H184" s="1"/>
      <c r="K184" s="1"/>
    </row>
    <row r="185" spans="1:11">
      <c r="A185" s="7">
        <v>1</v>
      </c>
      <c r="B185" s="7">
        <v>3</v>
      </c>
      <c r="C185" s="7">
        <v>12</v>
      </c>
      <c r="D185" s="7">
        <v>0</v>
      </c>
      <c r="E185" s="7">
        <v>14</v>
      </c>
      <c r="F185" s="7">
        <v>9</v>
      </c>
      <c r="G185" s="7">
        <v>1</v>
      </c>
      <c r="H185" s="3"/>
      <c r="I185" s="2">
        <f>E185/B185*(B185/C185)</f>
        <v>1.1666666666666667</v>
      </c>
      <c r="J185" s="2">
        <f>I185/$D$1</f>
        <v>9.0439276485788117E-2</v>
      </c>
      <c r="K185" s="3"/>
    </row>
    <row r="186" spans="1:11">
      <c r="A186" s="7">
        <v>2</v>
      </c>
      <c r="B186" s="7">
        <v>3</v>
      </c>
      <c r="C186" s="7">
        <v>12</v>
      </c>
      <c r="D186" s="7">
        <v>0</v>
      </c>
      <c r="E186" s="7">
        <v>9</v>
      </c>
      <c r="F186" s="7">
        <v>3</v>
      </c>
      <c r="G186" s="7">
        <v>0</v>
      </c>
      <c r="H186" s="3"/>
      <c r="I186" s="2">
        <f>E186/B186*(B186/C186)</f>
        <v>0.75</v>
      </c>
      <c r="J186" s="2">
        <f>I186/$D$1</f>
        <v>5.8139534883720929E-2</v>
      </c>
      <c r="K186" s="3"/>
    </row>
    <row r="187" spans="1:11">
      <c r="A187" s="7">
        <v>3</v>
      </c>
      <c r="B187" s="7">
        <v>3</v>
      </c>
      <c r="C187" s="7">
        <v>12</v>
      </c>
      <c r="D187" s="7">
        <v>0</v>
      </c>
      <c r="E187" s="7">
        <v>84</v>
      </c>
      <c r="F187" s="7">
        <v>30</v>
      </c>
      <c r="G187" s="7">
        <v>5</v>
      </c>
      <c r="H187" s="3"/>
      <c r="I187" s="11">
        <f>E187/B187*(B187/C187)</f>
        <v>7</v>
      </c>
      <c r="J187" s="11">
        <f>I187/$D$1</f>
        <v>0.54263565891472865</v>
      </c>
      <c r="K187" s="3"/>
    </row>
    <row r="188" spans="1:11">
      <c r="A188" s="7"/>
      <c r="B188" s="7"/>
      <c r="C188" s="7"/>
      <c r="D188" s="7"/>
      <c r="E188" s="7"/>
      <c r="F188" s="7"/>
      <c r="G188" s="7"/>
      <c r="H188" s="1"/>
      <c r="I188" s="31" t="s">
        <v>23</v>
      </c>
      <c r="J188" s="2">
        <f>AVERAGE(J185:J187)</f>
        <v>0.23040482342807922</v>
      </c>
      <c r="K188" s="1"/>
    </row>
    <row r="189" spans="1:11">
      <c r="A189" s="7" t="s">
        <v>5</v>
      </c>
      <c r="B189" s="7"/>
      <c r="C189" s="7"/>
      <c r="D189" s="7"/>
      <c r="E189" s="7"/>
      <c r="F189" s="7"/>
      <c r="G189" s="7"/>
      <c r="H189" s="1"/>
      <c r="K189" s="1"/>
    </row>
    <row r="190" spans="1:11">
      <c r="A190" s="7">
        <v>1</v>
      </c>
      <c r="B190" s="7">
        <v>3</v>
      </c>
      <c r="C190" s="7">
        <v>12</v>
      </c>
      <c r="D190" s="7">
        <v>0</v>
      </c>
      <c r="E190" s="7">
        <v>15</v>
      </c>
      <c r="F190" s="7">
        <v>9</v>
      </c>
      <c r="G190" s="7">
        <v>0</v>
      </c>
      <c r="H190" s="3"/>
      <c r="I190" s="2">
        <f>E190/B190*(B190/C190)</f>
        <v>1.25</v>
      </c>
      <c r="J190" s="2">
        <f>I190/$D$1</f>
        <v>9.6899224806201542E-2</v>
      </c>
      <c r="K190" s="3"/>
    </row>
    <row r="191" spans="1:11">
      <c r="A191" s="7">
        <v>2</v>
      </c>
      <c r="B191" s="7">
        <v>3</v>
      </c>
      <c r="C191" s="7">
        <v>12</v>
      </c>
      <c r="D191" s="7">
        <v>0</v>
      </c>
      <c r="E191" s="7">
        <v>184</v>
      </c>
      <c r="F191" s="7">
        <v>95</v>
      </c>
      <c r="G191" s="7">
        <v>0</v>
      </c>
      <c r="H191" s="3"/>
      <c r="I191" s="2">
        <f>E191/B191*(B191/C191)</f>
        <v>15.333333333333334</v>
      </c>
      <c r="J191" s="2">
        <f>I191/$D$1</f>
        <v>1.1886304909560723</v>
      </c>
      <c r="K191" s="3"/>
    </row>
    <row r="192" spans="1:11">
      <c r="A192" s="7">
        <v>3</v>
      </c>
      <c r="B192" s="7">
        <v>3</v>
      </c>
      <c r="C192" s="7">
        <v>12</v>
      </c>
      <c r="D192" s="7">
        <v>0</v>
      </c>
      <c r="E192" s="7">
        <v>33</v>
      </c>
      <c r="F192" s="7">
        <v>13</v>
      </c>
      <c r="G192" s="7">
        <v>1</v>
      </c>
      <c r="H192" s="3"/>
      <c r="I192" s="11">
        <f>E192/B192*(B192/C192)</f>
        <v>2.75</v>
      </c>
      <c r="J192" s="11">
        <f>I192/$D$1</f>
        <v>0.2131782945736434</v>
      </c>
      <c r="K192" s="3"/>
    </row>
    <row r="193" spans="1:11">
      <c r="A193" s="7"/>
      <c r="B193" s="7"/>
      <c r="C193" s="7"/>
      <c r="D193" s="7"/>
      <c r="E193" s="7"/>
      <c r="F193" s="7"/>
      <c r="G193" s="7"/>
      <c r="H193" s="1"/>
      <c r="I193" s="31" t="s">
        <v>23</v>
      </c>
      <c r="J193" s="2">
        <f>AVERAGE(J190:J192)</f>
        <v>0.49956933677863907</v>
      </c>
      <c r="K193" s="1"/>
    </row>
    <row r="194" spans="1:11">
      <c r="A194" s="7"/>
      <c r="B194" s="7"/>
      <c r="C194" s="7"/>
      <c r="D194" s="7"/>
      <c r="E194" s="7"/>
      <c r="F194" s="7"/>
      <c r="G194" s="7"/>
      <c r="H194" s="1"/>
      <c r="K194" s="1"/>
    </row>
    <row r="195" spans="1:11">
      <c r="A195" s="7" t="s">
        <v>9</v>
      </c>
      <c r="B195" s="7"/>
      <c r="C195" s="7"/>
      <c r="D195" s="7"/>
      <c r="E195" s="7"/>
      <c r="F195" s="7"/>
      <c r="G195" s="7"/>
      <c r="H195" s="1"/>
      <c r="K195" s="1"/>
    </row>
    <row r="196" spans="1:11">
      <c r="A196" s="7">
        <v>1</v>
      </c>
      <c r="B196" s="7">
        <v>3</v>
      </c>
      <c r="C196" s="7">
        <v>12</v>
      </c>
      <c r="D196" s="7">
        <v>0</v>
      </c>
      <c r="E196" s="7">
        <v>28</v>
      </c>
      <c r="F196" s="7">
        <v>14</v>
      </c>
      <c r="G196" s="7">
        <v>3</v>
      </c>
      <c r="H196" s="3"/>
      <c r="I196" s="2">
        <f>E196/B196*(B196/C196)</f>
        <v>2.3333333333333335</v>
      </c>
      <c r="J196" s="2">
        <f>I196/$D$1</f>
        <v>0.18087855297157623</v>
      </c>
      <c r="K196" s="3"/>
    </row>
    <row r="197" spans="1:11">
      <c r="A197" s="7">
        <v>2</v>
      </c>
      <c r="B197" s="7">
        <v>3</v>
      </c>
      <c r="C197" s="7">
        <v>12</v>
      </c>
      <c r="D197" s="7">
        <v>0</v>
      </c>
      <c r="E197" s="7">
        <v>43</v>
      </c>
      <c r="F197" s="7">
        <v>29</v>
      </c>
      <c r="G197" s="7">
        <v>0</v>
      </c>
      <c r="H197" s="3"/>
      <c r="I197" s="2">
        <f>E197/B197*(B197/C197)</f>
        <v>3.5833333333333335</v>
      </c>
      <c r="J197" s="2">
        <f>I197/$D$1</f>
        <v>0.27777777777777779</v>
      </c>
      <c r="K197" s="3"/>
    </row>
    <row r="198" spans="1:11">
      <c r="A198" s="7">
        <v>3</v>
      </c>
      <c r="B198" s="7">
        <v>3</v>
      </c>
      <c r="C198" s="7">
        <v>12</v>
      </c>
      <c r="D198" s="7">
        <v>0</v>
      </c>
      <c r="E198" s="7">
        <v>15</v>
      </c>
      <c r="F198" s="7">
        <v>8</v>
      </c>
      <c r="G198" s="7">
        <v>2</v>
      </c>
      <c r="H198" s="3"/>
      <c r="I198" s="11">
        <f>E198/B198*(B198/C198)</f>
        <v>1.25</v>
      </c>
      <c r="J198" s="11">
        <f>I198/$D$1</f>
        <v>9.6899224806201542E-2</v>
      </c>
      <c r="K198" s="3"/>
    </row>
    <row r="199" spans="1:11">
      <c r="A199" s="7"/>
      <c r="B199" s="7"/>
      <c r="C199" s="7"/>
      <c r="D199" s="7"/>
      <c r="E199" s="7"/>
      <c r="F199" s="7"/>
      <c r="G199" s="7"/>
      <c r="H199" s="1"/>
      <c r="I199" s="31" t="s">
        <v>23</v>
      </c>
      <c r="J199" s="2">
        <f>AVERAGE(J196:J198)</f>
        <v>0.1851851851851852</v>
      </c>
      <c r="K199" s="1"/>
    </row>
    <row r="200" spans="1:11">
      <c r="A200" s="7"/>
      <c r="B200" s="7"/>
      <c r="C200" s="7"/>
      <c r="D200" s="7"/>
      <c r="E200" s="7"/>
      <c r="F200" s="7"/>
      <c r="G200" s="7"/>
      <c r="H200" s="1"/>
      <c r="K200" s="1"/>
    </row>
    <row r="201" spans="1:11">
      <c r="A201" s="7"/>
      <c r="B201" s="7"/>
      <c r="C201" s="7"/>
      <c r="D201" s="7"/>
      <c r="E201" s="7"/>
      <c r="F201" s="7"/>
      <c r="G201" s="7"/>
      <c r="H201" s="1"/>
      <c r="K201" s="1"/>
    </row>
    <row r="202" spans="1:11">
      <c r="A202" s="7"/>
      <c r="B202" s="7"/>
      <c r="C202" s="7"/>
      <c r="D202" s="7"/>
      <c r="E202" s="7"/>
      <c r="F202" s="7"/>
      <c r="G202" s="7"/>
      <c r="H202" s="1"/>
      <c r="K202" s="1"/>
    </row>
    <row r="203" spans="1:11">
      <c r="B203" s="7"/>
      <c r="C203" s="7"/>
      <c r="D203" s="7"/>
      <c r="E203" s="7"/>
      <c r="F203" s="7"/>
      <c r="G203" s="7"/>
      <c r="H203" s="1"/>
      <c r="K203" s="1"/>
    </row>
    <row r="204" spans="1:11" ht="21">
      <c r="A204" s="27" t="s">
        <v>30</v>
      </c>
      <c r="B204" s="7"/>
      <c r="C204" s="7"/>
      <c r="D204" s="7"/>
      <c r="E204" s="7"/>
      <c r="F204" s="7"/>
      <c r="G204" s="7"/>
      <c r="H204" s="1"/>
      <c r="K204" s="1"/>
    </row>
    <row r="205" spans="1:11">
      <c r="A205" s="7" t="s">
        <v>12</v>
      </c>
      <c r="B205" s="13" t="s">
        <v>13</v>
      </c>
      <c r="C205" s="13" t="s">
        <v>14</v>
      </c>
      <c r="D205" s="13" t="s">
        <v>15</v>
      </c>
      <c r="E205" s="13" t="s">
        <v>16</v>
      </c>
      <c r="F205" s="13" t="s">
        <v>24</v>
      </c>
      <c r="G205" s="13" t="s">
        <v>25</v>
      </c>
      <c r="I205" s="1"/>
      <c r="J205" s="2" t="s">
        <v>17</v>
      </c>
      <c r="K205" s="1"/>
    </row>
    <row r="206" spans="1:11">
      <c r="A206" s="7">
        <v>1</v>
      </c>
      <c r="B206" s="7">
        <v>12</v>
      </c>
      <c r="C206" s="7">
        <v>14</v>
      </c>
      <c r="D206" s="7">
        <v>0</v>
      </c>
      <c r="E206" s="7">
        <v>181</v>
      </c>
      <c r="F206" s="7">
        <v>100</v>
      </c>
      <c r="G206" s="7">
        <v>0</v>
      </c>
      <c r="I206" s="3"/>
      <c r="J206" s="2">
        <f>E206/(B206)*((C206/B206))</f>
        <v>17.597222222222225</v>
      </c>
      <c r="K206" s="3"/>
    </row>
    <row r="207" spans="1:11">
      <c r="A207" s="7">
        <v>2</v>
      </c>
      <c r="B207" s="7">
        <v>12</v>
      </c>
      <c r="C207" s="7">
        <v>14</v>
      </c>
      <c r="D207" s="7">
        <v>0</v>
      </c>
      <c r="E207" s="7">
        <v>129</v>
      </c>
      <c r="F207" s="7">
        <v>87</v>
      </c>
      <c r="G207" s="7">
        <v>1</v>
      </c>
      <c r="I207" s="3"/>
      <c r="J207" s="2">
        <f>E207/(B207)*((C207/B207))</f>
        <v>12.541666666666668</v>
      </c>
      <c r="K207" s="3"/>
    </row>
    <row r="208" spans="1:11">
      <c r="A208" s="7">
        <v>3</v>
      </c>
      <c r="B208" s="7">
        <v>12</v>
      </c>
      <c r="C208" s="7">
        <v>14</v>
      </c>
      <c r="D208" s="7">
        <v>0</v>
      </c>
      <c r="E208" s="7">
        <v>103</v>
      </c>
      <c r="F208" s="7">
        <v>39</v>
      </c>
      <c r="G208" s="7">
        <v>3</v>
      </c>
      <c r="I208" s="28"/>
      <c r="J208" s="11">
        <f>E208/(B208)*((C208/B208))</f>
        <v>10.013888888888891</v>
      </c>
      <c r="K208" s="3"/>
    </row>
    <row r="209" spans="1:11">
      <c r="A209" s="7"/>
      <c r="B209" s="7"/>
      <c r="C209" s="7"/>
      <c r="D209" s="7"/>
      <c r="E209" s="7"/>
      <c r="F209" s="7"/>
      <c r="G209" s="7"/>
      <c r="I209" s="31" t="s">
        <v>23</v>
      </c>
      <c r="J209" s="2">
        <f>AVERAGE(J206:J208)</f>
        <v>13.384259259259261</v>
      </c>
      <c r="K209" s="1"/>
    </row>
    <row r="210" spans="1:11">
      <c r="A210" s="7" t="s">
        <v>1</v>
      </c>
      <c r="B210" s="7"/>
      <c r="C210" s="7"/>
      <c r="D210" s="7"/>
      <c r="E210" s="7"/>
      <c r="F210" s="7"/>
      <c r="G210" s="7"/>
      <c r="H210" s="1"/>
      <c r="J210" s="2" t="s">
        <v>7</v>
      </c>
      <c r="K210" s="1"/>
    </row>
    <row r="211" spans="1:11">
      <c r="A211" s="7">
        <v>1</v>
      </c>
      <c r="B211" s="7">
        <v>3</v>
      </c>
      <c r="C211" s="7">
        <v>3</v>
      </c>
      <c r="D211" s="7">
        <v>30</v>
      </c>
      <c r="E211" s="7">
        <v>6</v>
      </c>
      <c r="F211" s="7">
        <v>5</v>
      </c>
      <c r="G211" s="7">
        <v>0</v>
      </c>
      <c r="H211" s="3"/>
      <c r="I211" s="2">
        <f>E211/B211*((B211/C211)*D211)</f>
        <v>60</v>
      </c>
      <c r="J211" s="2">
        <f>I211/$D$1</f>
        <v>4.6511627906976747</v>
      </c>
      <c r="K211" s="3"/>
    </row>
    <row r="212" spans="1:11">
      <c r="A212" s="7">
        <v>2</v>
      </c>
      <c r="B212" s="7">
        <v>3</v>
      </c>
      <c r="C212" s="7">
        <v>3</v>
      </c>
      <c r="D212" s="7">
        <v>30</v>
      </c>
      <c r="E212" s="7">
        <v>15</v>
      </c>
      <c r="F212" s="7">
        <v>10</v>
      </c>
      <c r="G212" s="7">
        <v>0</v>
      </c>
      <c r="H212" s="3"/>
      <c r="I212" s="2">
        <f>E212/B212*((B212/C212)*D212)</f>
        <v>150</v>
      </c>
      <c r="J212" s="2">
        <f>I212/$D$1</f>
        <v>11.627906976744185</v>
      </c>
      <c r="K212" s="3"/>
    </row>
    <row r="213" spans="1:11">
      <c r="A213" s="7">
        <v>3</v>
      </c>
      <c r="B213" s="25" t="s">
        <v>26</v>
      </c>
      <c r="C213" s="25" t="s">
        <v>26</v>
      </c>
      <c r="D213" s="25" t="s">
        <v>26</v>
      </c>
      <c r="E213" s="25" t="s">
        <v>26</v>
      </c>
      <c r="F213" s="25" t="s">
        <v>26</v>
      </c>
      <c r="G213" s="25" t="s">
        <v>26</v>
      </c>
      <c r="H213" s="3"/>
      <c r="I213" s="29" t="s">
        <v>26</v>
      </c>
      <c r="J213" s="29" t="s">
        <v>26</v>
      </c>
      <c r="K213" s="3"/>
    </row>
    <row r="214" spans="1:11">
      <c r="A214" s="7"/>
      <c r="B214" s="7"/>
      <c r="C214" s="7"/>
      <c r="D214" s="7"/>
      <c r="E214" s="7"/>
      <c r="F214" s="7"/>
      <c r="G214" s="7"/>
      <c r="H214" s="1"/>
      <c r="I214" s="31" t="s">
        <v>23</v>
      </c>
      <c r="J214" s="2">
        <f>AVERAGE(J211:J212)</f>
        <v>8.1395348837209305</v>
      </c>
      <c r="K214" s="1"/>
    </row>
    <row r="215" spans="1:11">
      <c r="A215" s="7" t="s">
        <v>2</v>
      </c>
      <c r="B215" s="7"/>
      <c r="C215" s="7"/>
      <c r="D215" s="7"/>
      <c r="E215" s="7"/>
      <c r="F215" s="7"/>
      <c r="G215" s="7"/>
      <c r="H215" s="1"/>
      <c r="K215" s="1"/>
    </row>
    <row r="216" spans="1:11">
      <c r="A216" s="7">
        <v>1</v>
      </c>
      <c r="B216" s="7">
        <v>3</v>
      </c>
      <c r="C216" s="7">
        <v>3</v>
      </c>
      <c r="D216" s="7">
        <v>30</v>
      </c>
      <c r="E216" s="7">
        <v>7</v>
      </c>
      <c r="F216" s="7">
        <v>5</v>
      </c>
      <c r="G216" s="7">
        <v>0</v>
      </c>
      <c r="H216" s="3"/>
      <c r="I216" s="2">
        <f>E216/B216*((B216/C216)*D216)</f>
        <v>70</v>
      </c>
      <c r="J216" s="2">
        <f>I216/$D$1</f>
        <v>5.4263565891472867</v>
      </c>
      <c r="K216" s="3"/>
    </row>
    <row r="217" spans="1:11">
      <c r="A217" s="7">
        <v>2</v>
      </c>
      <c r="B217" s="7">
        <v>3</v>
      </c>
      <c r="C217" s="7">
        <v>3</v>
      </c>
      <c r="D217" s="7">
        <v>30</v>
      </c>
      <c r="E217" s="7">
        <v>10</v>
      </c>
      <c r="F217" s="7">
        <v>2</v>
      </c>
      <c r="G217" s="7">
        <v>0</v>
      </c>
      <c r="H217" s="3"/>
      <c r="I217" s="2">
        <f>E217/B217*(B217/C217)*D217</f>
        <v>100</v>
      </c>
      <c r="J217" s="2">
        <f>I217/$D$1</f>
        <v>7.7519379844961236</v>
      </c>
      <c r="K217" s="3"/>
    </row>
    <row r="218" spans="1:11">
      <c r="A218" s="7">
        <v>3</v>
      </c>
      <c r="B218" s="25" t="s">
        <v>26</v>
      </c>
      <c r="C218" s="25" t="s">
        <v>26</v>
      </c>
      <c r="D218" s="25" t="s">
        <v>26</v>
      </c>
      <c r="E218" s="25" t="s">
        <v>26</v>
      </c>
      <c r="F218" s="25" t="s">
        <v>26</v>
      </c>
      <c r="G218" s="25" t="s">
        <v>26</v>
      </c>
      <c r="H218" s="3"/>
      <c r="I218" s="29" t="s">
        <v>26</v>
      </c>
      <c r="J218" s="29" t="s">
        <v>26</v>
      </c>
      <c r="K218" s="3"/>
    </row>
    <row r="219" spans="1:11">
      <c r="A219" s="7"/>
      <c r="B219" s="7"/>
      <c r="C219" s="7"/>
      <c r="D219" s="7"/>
      <c r="E219" s="7"/>
      <c r="F219" s="7"/>
      <c r="G219" s="7"/>
      <c r="H219" s="1"/>
      <c r="I219" s="31" t="s">
        <v>23</v>
      </c>
      <c r="J219" s="2">
        <f>AVERAGE(J216:J217)</f>
        <v>6.5891472868217047</v>
      </c>
      <c r="K219" s="1"/>
    </row>
    <row r="220" spans="1:11">
      <c r="A220" s="7" t="s">
        <v>3</v>
      </c>
      <c r="B220" s="7"/>
      <c r="C220" s="7"/>
      <c r="D220" s="7"/>
      <c r="E220" s="7"/>
      <c r="F220" s="7"/>
      <c r="G220" s="7"/>
      <c r="H220" s="1"/>
      <c r="K220" s="1"/>
    </row>
    <row r="221" spans="1:11">
      <c r="A221" s="7">
        <v>1</v>
      </c>
      <c r="B221" s="7">
        <v>3</v>
      </c>
      <c r="C221" s="7">
        <v>3</v>
      </c>
      <c r="D221" s="7">
        <v>30</v>
      </c>
      <c r="E221" s="7">
        <v>16</v>
      </c>
      <c r="F221" s="7">
        <v>6</v>
      </c>
      <c r="G221" s="7">
        <v>3</v>
      </c>
      <c r="H221" s="3"/>
      <c r="I221" s="2">
        <f>E221/B221*(B221/C221)*D221</f>
        <v>160</v>
      </c>
      <c r="J221" s="2">
        <f>I221/$D$1</f>
        <v>12.403100775193797</v>
      </c>
      <c r="K221" s="3"/>
    </row>
    <row r="222" spans="1:11">
      <c r="A222" s="7">
        <v>2</v>
      </c>
      <c r="B222" s="7">
        <v>3</v>
      </c>
      <c r="C222" s="7">
        <v>3</v>
      </c>
      <c r="D222" s="7">
        <v>30</v>
      </c>
      <c r="E222" s="7">
        <v>7</v>
      </c>
      <c r="F222" s="7">
        <v>1</v>
      </c>
      <c r="G222" s="7">
        <v>2</v>
      </c>
      <c r="H222" s="3"/>
      <c r="I222" s="2">
        <f>E222/B222*(B222/C222)*D222</f>
        <v>70</v>
      </c>
      <c r="J222" s="2">
        <f>I222/$D$1</f>
        <v>5.4263565891472867</v>
      </c>
      <c r="K222" s="3"/>
    </row>
    <row r="223" spans="1:11">
      <c r="A223" s="7">
        <v>3</v>
      </c>
      <c r="B223" s="25" t="s">
        <v>26</v>
      </c>
      <c r="C223" s="25" t="s">
        <v>26</v>
      </c>
      <c r="D223" s="25" t="s">
        <v>26</v>
      </c>
      <c r="E223" s="25" t="s">
        <v>26</v>
      </c>
      <c r="F223" s="25" t="s">
        <v>26</v>
      </c>
      <c r="G223" s="25" t="s">
        <v>26</v>
      </c>
      <c r="H223" s="3"/>
      <c r="I223" s="29" t="s">
        <v>26</v>
      </c>
      <c r="J223" s="29" t="s">
        <v>26</v>
      </c>
      <c r="K223" s="3"/>
    </row>
    <row r="224" spans="1:11">
      <c r="A224" s="7"/>
      <c r="B224" s="7"/>
      <c r="C224" s="7"/>
      <c r="D224" s="7"/>
      <c r="E224" s="7"/>
      <c r="F224" s="7"/>
      <c r="G224" s="7"/>
      <c r="H224" s="1"/>
      <c r="I224" s="31" t="s">
        <v>23</v>
      </c>
      <c r="J224" s="2">
        <f>AVERAGE(J221:J222)</f>
        <v>8.9147286821705425</v>
      </c>
      <c r="K224" s="1"/>
    </row>
    <row r="225" spans="1:11">
      <c r="A225" s="7" t="s">
        <v>4</v>
      </c>
      <c r="B225" s="7"/>
      <c r="C225" s="7"/>
      <c r="D225" s="7"/>
      <c r="E225" s="7"/>
      <c r="F225" s="7"/>
      <c r="G225" s="7"/>
      <c r="H225" s="1"/>
      <c r="K225" s="1"/>
    </row>
    <row r="226" spans="1:11">
      <c r="A226" s="7">
        <v>1</v>
      </c>
      <c r="B226" s="7">
        <v>3</v>
      </c>
      <c r="C226" s="7">
        <v>3</v>
      </c>
      <c r="D226" s="7">
        <v>30</v>
      </c>
      <c r="E226" s="7">
        <v>22</v>
      </c>
      <c r="F226" s="7">
        <v>17</v>
      </c>
      <c r="G226" s="7">
        <v>0</v>
      </c>
      <c r="H226" s="3"/>
      <c r="I226" s="2">
        <f>E226/B226*(B226/C226)*D226</f>
        <v>220</v>
      </c>
      <c r="J226" s="2">
        <f>I226/$D$1</f>
        <v>17.054263565891471</v>
      </c>
      <c r="K226" s="3"/>
    </row>
    <row r="227" spans="1:11">
      <c r="A227" s="7">
        <v>2</v>
      </c>
      <c r="B227" s="7">
        <v>3</v>
      </c>
      <c r="C227" s="7">
        <v>3</v>
      </c>
      <c r="D227" s="7">
        <v>30</v>
      </c>
      <c r="E227" s="7">
        <v>32</v>
      </c>
      <c r="F227" s="7">
        <v>19</v>
      </c>
      <c r="G227" s="7">
        <v>0</v>
      </c>
      <c r="H227" s="3"/>
      <c r="I227" s="2">
        <f>E227/B227*(B227/C227)*D227</f>
        <v>320</v>
      </c>
      <c r="J227" s="2">
        <f>I227/$D$1</f>
        <v>24.806201550387595</v>
      </c>
      <c r="K227" s="3"/>
    </row>
    <row r="228" spans="1:11">
      <c r="A228" s="7">
        <v>3</v>
      </c>
      <c r="B228" s="25" t="s">
        <v>26</v>
      </c>
      <c r="C228" s="25" t="s">
        <v>26</v>
      </c>
      <c r="D228" s="25" t="s">
        <v>26</v>
      </c>
      <c r="E228" s="25" t="s">
        <v>26</v>
      </c>
      <c r="F228" s="25" t="s">
        <v>26</v>
      </c>
      <c r="G228" s="25" t="s">
        <v>26</v>
      </c>
      <c r="H228" s="3"/>
      <c r="I228" s="29" t="s">
        <v>26</v>
      </c>
      <c r="J228" s="29" t="s">
        <v>26</v>
      </c>
      <c r="K228" s="3"/>
    </row>
    <row r="229" spans="1:11">
      <c r="A229" s="7"/>
      <c r="B229" s="7"/>
      <c r="C229" s="7"/>
      <c r="D229" s="7"/>
      <c r="E229" s="7"/>
      <c r="F229" s="7"/>
      <c r="G229" s="7"/>
      <c r="H229" s="1"/>
      <c r="I229" s="31" t="s">
        <v>23</v>
      </c>
      <c r="J229" s="2">
        <f>AVERAGE(J226:J227)</f>
        <v>20.930232558139533</v>
      </c>
      <c r="K229" s="1"/>
    </row>
    <row r="230" spans="1:11">
      <c r="A230" s="7" t="s">
        <v>5</v>
      </c>
      <c r="B230" s="7"/>
      <c r="C230" s="7"/>
      <c r="D230" s="7"/>
      <c r="E230" s="7"/>
      <c r="F230" s="7"/>
      <c r="G230" s="7"/>
      <c r="H230" s="1"/>
      <c r="K230" s="1"/>
    </row>
    <row r="231" spans="1:11">
      <c r="A231" s="7">
        <v>1</v>
      </c>
      <c r="B231" s="7">
        <v>3</v>
      </c>
      <c r="C231" s="7">
        <v>3</v>
      </c>
      <c r="D231" s="7">
        <v>30</v>
      </c>
      <c r="E231" s="7">
        <v>42</v>
      </c>
      <c r="F231" s="7">
        <v>22</v>
      </c>
      <c r="G231" s="7">
        <v>2</v>
      </c>
      <c r="H231" s="3"/>
      <c r="I231" s="2">
        <f>E231/B231*(B231/C231)*D231</f>
        <v>420</v>
      </c>
      <c r="J231" s="2">
        <f>I231/$D$1</f>
        <v>32.558139534883722</v>
      </c>
      <c r="K231" s="3"/>
    </row>
    <row r="232" spans="1:11">
      <c r="A232" s="7">
        <v>2</v>
      </c>
      <c r="B232" s="7">
        <v>3</v>
      </c>
      <c r="C232" s="7">
        <v>3</v>
      </c>
      <c r="D232" s="7">
        <v>30</v>
      </c>
      <c r="E232" s="7">
        <v>21</v>
      </c>
      <c r="F232" s="7">
        <v>13</v>
      </c>
      <c r="G232" s="7">
        <v>2</v>
      </c>
      <c r="H232" s="3"/>
      <c r="I232" s="2">
        <f>E232/B232*(B232/C232)*D232</f>
        <v>210</v>
      </c>
      <c r="J232" s="2">
        <f>I232/$D$1</f>
        <v>16.279069767441861</v>
      </c>
      <c r="K232" s="3"/>
    </row>
    <row r="233" spans="1:11">
      <c r="A233" s="7">
        <v>3</v>
      </c>
      <c r="B233" s="25" t="s">
        <v>26</v>
      </c>
      <c r="C233" s="25" t="s">
        <v>26</v>
      </c>
      <c r="D233" s="25" t="s">
        <v>26</v>
      </c>
      <c r="E233" s="25" t="s">
        <v>26</v>
      </c>
      <c r="F233" s="25" t="s">
        <v>26</v>
      </c>
      <c r="G233" s="25" t="s">
        <v>26</v>
      </c>
      <c r="H233" s="3"/>
      <c r="I233" s="29" t="s">
        <v>26</v>
      </c>
      <c r="J233" s="29" t="s">
        <v>26</v>
      </c>
      <c r="K233" s="3"/>
    </row>
    <row r="234" spans="1:11">
      <c r="A234" s="7"/>
      <c r="B234" s="7"/>
      <c r="C234" s="7"/>
      <c r="D234" s="7"/>
      <c r="E234" s="7"/>
      <c r="F234" s="7"/>
      <c r="G234" s="7"/>
      <c r="H234" s="1"/>
      <c r="I234" s="31" t="s">
        <v>23</v>
      </c>
      <c r="J234" s="2">
        <f>AVERAGE(J231:J232)</f>
        <v>24.418604651162791</v>
      </c>
      <c r="K234" s="1"/>
    </row>
    <row r="235" spans="1:11">
      <c r="A235" s="7"/>
      <c r="B235" s="7"/>
      <c r="C235" s="7"/>
      <c r="D235" s="7"/>
      <c r="E235" s="7"/>
      <c r="F235" s="7"/>
      <c r="G235" s="7"/>
      <c r="H235" s="1"/>
      <c r="K235" s="1"/>
    </row>
    <row r="236" spans="1:11">
      <c r="A236" s="7" t="s">
        <v>9</v>
      </c>
      <c r="B236" s="7"/>
      <c r="C236" s="7"/>
      <c r="D236" s="7"/>
      <c r="E236" s="7"/>
      <c r="F236" s="7"/>
      <c r="G236" s="7"/>
      <c r="H236" s="1"/>
      <c r="K236" s="1"/>
    </row>
    <row r="237" spans="1:11">
      <c r="A237" s="7">
        <v>1</v>
      </c>
      <c r="B237" s="7">
        <v>3</v>
      </c>
      <c r="C237" s="7">
        <v>12</v>
      </c>
      <c r="D237" s="7">
        <v>4</v>
      </c>
      <c r="E237" s="7">
        <v>36</v>
      </c>
      <c r="F237" s="7">
        <v>19</v>
      </c>
      <c r="G237" s="7">
        <v>2</v>
      </c>
      <c r="H237" s="3"/>
      <c r="I237" s="2">
        <f>E237/B237*(B237/C237)*D237</f>
        <v>12</v>
      </c>
      <c r="J237" s="2">
        <f>I237/$D$1</f>
        <v>0.93023255813953487</v>
      </c>
      <c r="K237" s="3"/>
    </row>
    <row r="238" spans="1:11">
      <c r="A238" s="7">
        <v>2</v>
      </c>
      <c r="B238" s="7">
        <v>3</v>
      </c>
      <c r="C238" s="7">
        <v>12</v>
      </c>
      <c r="D238" s="7">
        <v>4</v>
      </c>
      <c r="E238" s="7">
        <v>86</v>
      </c>
      <c r="F238" s="7">
        <v>59</v>
      </c>
      <c r="G238" s="7">
        <v>3</v>
      </c>
      <c r="H238" s="3"/>
      <c r="I238" s="2">
        <f>E238/B238*(B238/C238)*D238</f>
        <v>28.666666666666668</v>
      </c>
      <c r="J238" s="2">
        <f>I238/$D$1</f>
        <v>2.2222222222222223</v>
      </c>
      <c r="K238" s="3"/>
    </row>
    <row r="239" spans="1:11">
      <c r="A239" s="7">
        <v>3</v>
      </c>
      <c r="B239" s="7">
        <v>3</v>
      </c>
      <c r="C239" s="7">
        <v>12</v>
      </c>
      <c r="D239" s="7">
        <v>4</v>
      </c>
      <c r="E239" s="7">
        <v>14</v>
      </c>
      <c r="F239" s="7">
        <v>12</v>
      </c>
      <c r="G239" s="7">
        <v>0</v>
      </c>
      <c r="H239" s="3"/>
      <c r="I239" s="11">
        <f>E239/B239*(B239/C239)*D239</f>
        <v>4.666666666666667</v>
      </c>
      <c r="J239" s="11">
        <f>I239/$D$1</f>
        <v>0.36175710594315247</v>
      </c>
      <c r="K239" s="3"/>
    </row>
    <row r="240" spans="1:11">
      <c r="A240" s="1"/>
      <c r="B240" s="1"/>
      <c r="C240" s="1"/>
      <c r="D240" s="1"/>
      <c r="E240" s="1"/>
      <c r="F240" s="1"/>
      <c r="G240" s="1"/>
      <c r="H240" s="1"/>
      <c r="I240" s="31" t="s">
        <v>23</v>
      </c>
      <c r="J240" s="2">
        <f>AVERAGE(J237:J239)</f>
        <v>1.1714039621016366</v>
      </c>
      <c r="K240" s="1"/>
    </row>
    <row r="241" spans="1:11">
      <c r="A241" s="1"/>
      <c r="B241" s="1"/>
      <c r="C241" s="1"/>
      <c r="D241" s="1"/>
      <c r="E241" s="1"/>
      <c r="F241" s="1"/>
      <c r="G241" s="1"/>
      <c r="H241" s="1"/>
      <c r="K241" s="1"/>
    </row>
    <row r="242" spans="1:11">
      <c r="A242" s="1"/>
      <c r="B242" s="1"/>
      <c r="C242" s="1"/>
      <c r="D242" s="1"/>
      <c r="E242" s="1"/>
      <c r="F242" s="1"/>
      <c r="G242" s="1"/>
      <c r="H242" s="1"/>
      <c r="K242" s="1"/>
    </row>
    <row r="243" spans="1:11">
      <c r="A243" s="1"/>
      <c r="B243" s="1"/>
      <c r="C243" s="1"/>
      <c r="D243" s="1"/>
      <c r="E243" s="1"/>
      <c r="F243" s="1"/>
      <c r="G243" s="1"/>
      <c r="H243" s="1"/>
      <c r="K243" s="1"/>
    </row>
    <row r="244" spans="1:11">
      <c r="A244" s="1"/>
      <c r="B244" s="1"/>
      <c r="C244" s="1"/>
      <c r="D244" s="1"/>
      <c r="E244" s="1"/>
      <c r="F244" s="1"/>
      <c r="G244" s="1"/>
      <c r="H244" s="1"/>
      <c r="K244" s="1"/>
    </row>
    <row r="245" spans="1:11">
      <c r="A245" s="1"/>
      <c r="B245" s="1"/>
      <c r="C245" s="1"/>
      <c r="D245" s="1"/>
      <c r="E245" s="1"/>
      <c r="F245" s="1"/>
      <c r="G245" s="1"/>
      <c r="H245" s="1"/>
      <c r="K245" s="1"/>
    </row>
    <row r="246" spans="1:11">
      <c r="A246" s="1"/>
      <c r="B246" s="1"/>
      <c r="C246" s="1"/>
      <c r="D246" s="1"/>
      <c r="E246" s="1"/>
      <c r="F246" s="1"/>
      <c r="G246" s="1"/>
      <c r="H246" s="1"/>
      <c r="K246" s="1"/>
    </row>
    <row r="247" spans="1:11">
      <c r="A247" s="1"/>
      <c r="B247" s="1"/>
      <c r="C247" s="1"/>
      <c r="D247" s="1"/>
      <c r="E247" s="1"/>
      <c r="F247" s="1"/>
      <c r="G247" s="1"/>
      <c r="H247" s="1"/>
      <c r="K247" s="1"/>
    </row>
    <row r="248" spans="1:11">
      <c r="A248" s="1"/>
      <c r="B248" s="1"/>
      <c r="C248" s="1"/>
      <c r="D248" s="1"/>
      <c r="E248" s="1"/>
      <c r="F248" s="1"/>
      <c r="G248" s="1"/>
      <c r="H248" s="1"/>
      <c r="K248" s="1"/>
    </row>
    <row r="249" spans="1:11">
      <c r="A249" s="1"/>
      <c r="B249" s="1"/>
      <c r="C249" s="1"/>
      <c r="D249" s="1"/>
      <c r="E249" s="1"/>
      <c r="F249" s="1"/>
      <c r="G249" s="1"/>
      <c r="H249" s="1"/>
      <c r="K249" s="1"/>
    </row>
    <row r="250" spans="1:11">
      <c r="A250" s="1"/>
      <c r="B250" s="1"/>
      <c r="C250" s="1"/>
      <c r="D250" s="1"/>
      <c r="E250" s="1"/>
      <c r="F250" s="1"/>
      <c r="G250" s="1"/>
      <c r="H250" s="1"/>
      <c r="K250" s="1"/>
    </row>
    <row r="251" spans="1:11">
      <c r="A251" s="1"/>
      <c r="B251" s="1"/>
      <c r="C251" s="1"/>
      <c r="D251" s="1"/>
      <c r="E251" s="1"/>
      <c r="F251" s="1"/>
      <c r="G251" s="1"/>
      <c r="H251" s="1"/>
      <c r="K251" s="1"/>
    </row>
    <row r="252" spans="1:11">
      <c r="A252" s="1"/>
      <c r="B252" s="1"/>
      <c r="C252" s="1"/>
      <c r="D252" s="1"/>
      <c r="E252" s="1"/>
      <c r="F252" s="1"/>
      <c r="G252" s="1"/>
      <c r="H252" s="1"/>
      <c r="K252" s="1"/>
    </row>
    <row r="253" spans="1:11">
      <c r="A253" s="1"/>
      <c r="B253" s="1"/>
      <c r="C253" s="1"/>
      <c r="D253" s="1"/>
      <c r="E253" s="1"/>
      <c r="F253" s="1"/>
      <c r="G253" s="1"/>
      <c r="H253" s="1"/>
      <c r="K253" s="1"/>
    </row>
    <row r="254" spans="1:11">
      <c r="A254" s="1"/>
      <c r="B254" s="1"/>
      <c r="C254" s="1"/>
      <c r="D254" s="1"/>
      <c r="E254" s="1"/>
      <c r="F254" s="1"/>
      <c r="G254" s="1"/>
      <c r="H254" s="1"/>
      <c r="K254" s="1"/>
    </row>
    <row r="255" spans="1:11">
      <c r="A255" s="1"/>
      <c r="B255" s="1"/>
      <c r="C255" s="1"/>
      <c r="D255" s="1"/>
      <c r="E255" s="1"/>
      <c r="F255" s="1"/>
      <c r="G255" s="1"/>
      <c r="H255" s="1"/>
      <c r="K255" s="1"/>
    </row>
    <row r="256" spans="1:11">
      <c r="A256" s="1"/>
      <c r="B256" s="1"/>
      <c r="C256" s="1"/>
      <c r="D256" s="1"/>
      <c r="E256" s="1"/>
      <c r="F256" s="1"/>
      <c r="G256" s="1"/>
      <c r="H256" s="1"/>
      <c r="K256" s="1"/>
    </row>
    <row r="257" spans="1:11">
      <c r="A257" s="1"/>
      <c r="B257" s="1"/>
      <c r="C257" s="1"/>
      <c r="D257" s="1"/>
      <c r="E257" s="1"/>
      <c r="F257" s="1"/>
      <c r="G257" s="1"/>
      <c r="H257" s="1"/>
      <c r="K257" s="1"/>
    </row>
    <row r="258" spans="1:11">
      <c r="A258" s="1"/>
      <c r="B258" s="1"/>
      <c r="C258" s="1"/>
      <c r="D258" s="1"/>
      <c r="E258" s="1"/>
      <c r="F258" s="1"/>
      <c r="G258" s="1"/>
      <c r="H258" s="1"/>
      <c r="K258" s="1"/>
    </row>
    <row r="259" spans="1:11">
      <c r="A259" s="1"/>
      <c r="B259" s="1"/>
      <c r="C259" s="1"/>
      <c r="D259" s="1"/>
      <c r="E259" s="1"/>
      <c r="F259" s="1"/>
      <c r="G259" s="1"/>
      <c r="H259" s="1"/>
      <c r="K259" s="1"/>
    </row>
    <row r="260" spans="1:11">
      <c r="A260" s="1"/>
      <c r="B260" s="1"/>
      <c r="C260" s="1"/>
      <c r="D260" s="1"/>
      <c r="E260" s="1"/>
      <c r="F260" s="1"/>
      <c r="G260" s="1"/>
      <c r="H260" s="1"/>
      <c r="K260" s="1"/>
    </row>
    <row r="261" spans="1:11">
      <c r="A261" s="1"/>
      <c r="B261" s="1"/>
      <c r="C261" s="1"/>
      <c r="D261" s="1"/>
      <c r="E261" s="1"/>
      <c r="F261" s="1"/>
      <c r="G261" s="1"/>
      <c r="H261" s="1"/>
      <c r="K261" s="1"/>
    </row>
    <row r="262" spans="1:11">
      <c r="A262" s="1"/>
      <c r="B262" s="1"/>
      <c r="C262" s="1"/>
      <c r="D262" s="1"/>
      <c r="E262" s="1"/>
      <c r="F262" s="1"/>
      <c r="G262" s="1"/>
      <c r="H262" s="1"/>
      <c r="K262" s="1"/>
    </row>
    <row r="263" spans="1:11">
      <c r="A263" s="1"/>
      <c r="B263" s="1"/>
      <c r="C263" s="1"/>
      <c r="D263" s="1"/>
      <c r="E263" s="1"/>
      <c r="F263" s="1"/>
      <c r="G263" s="1"/>
      <c r="H263" s="1"/>
      <c r="K263" s="1"/>
    </row>
    <row r="264" spans="1:11">
      <c r="A264" s="1"/>
      <c r="B264" s="1"/>
      <c r="C264" s="1"/>
      <c r="D264" s="1"/>
      <c r="E264" s="1"/>
      <c r="F264" s="1"/>
      <c r="G264" s="1"/>
      <c r="H264" s="1"/>
      <c r="K264" s="1"/>
    </row>
    <row r="265" spans="1:11">
      <c r="A265" s="1"/>
      <c r="B265" s="1"/>
      <c r="C265" s="1"/>
      <c r="D265" s="1"/>
      <c r="E265" s="1"/>
      <c r="F265" s="1"/>
      <c r="G265" s="1"/>
      <c r="H265" s="1"/>
      <c r="K265" s="1"/>
    </row>
    <row r="266" spans="1:11">
      <c r="A266" s="1"/>
      <c r="B266" s="1"/>
      <c r="C266" s="1"/>
      <c r="D266" s="1"/>
      <c r="E266" s="1"/>
      <c r="F266" s="1"/>
      <c r="G266" s="1"/>
      <c r="H266" s="1"/>
      <c r="K266" s="1"/>
    </row>
    <row r="267" spans="1:11">
      <c r="A267" s="1"/>
      <c r="B267" s="1"/>
      <c r="C267" s="1"/>
      <c r="D267" s="1"/>
      <c r="E267" s="1"/>
      <c r="F267" s="1"/>
      <c r="G267" s="1"/>
      <c r="H267" s="1"/>
      <c r="K267" s="1"/>
    </row>
    <row r="268" spans="1:11">
      <c r="A268" s="1"/>
      <c r="B268" s="1"/>
      <c r="C268" s="1"/>
      <c r="D268" s="1"/>
      <c r="E268" s="1"/>
      <c r="F268" s="1"/>
      <c r="G268" s="1"/>
      <c r="H268" s="1"/>
      <c r="K268" s="1"/>
    </row>
    <row r="269" spans="1:11">
      <c r="A269" s="1"/>
      <c r="B269" s="1"/>
      <c r="C269" s="1"/>
      <c r="D269" s="1"/>
      <c r="E269" s="1"/>
      <c r="F269" s="1"/>
      <c r="G269" s="1"/>
      <c r="H269" s="1"/>
      <c r="K269" s="1"/>
    </row>
    <row r="270" spans="1:11">
      <c r="A270" s="1"/>
      <c r="B270" s="1"/>
      <c r="C270" s="1"/>
      <c r="D270" s="1"/>
      <c r="E270" s="1"/>
      <c r="F270" s="1"/>
      <c r="G270" s="1"/>
      <c r="H270" s="1"/>
      <c r="K270" s="1"/>
    </row>
    <row r="271" spans="1:11">
      <c r="A271" s="1"/>
      <c r="B271" s="1"/>
      <c r="C271" s="1"/>
      <c r="D271" s="1"/>
      <c r="E271" s="1"/>
      <c r="F271" s="1"/>
      <c r="G271" s="1"/>
      <c r="H271" s="1"/>
      <c r="K271" s="1"/>
    </row>
    <row r="272" spans="1:11">
      <c r="A272" s="1"/>
      <c r="B272" s="1"/>
      <c r="C272" s="1"/>
      <c r="D272" s="1"/>
      <c r="E272" s="1"/>
      <c r="F272" s="1"/>
      <c r="G272" s="1"/>
      <c r="H272" s="1"/>
      <c r="K272" s="1"/>
    </row>
    <row r="273" spans="1:11">
      <c r="A273" s="1"/>
      <c r="B273" s="1"/>
      <c r="C273" s="1"/>
      <c r="D273" s="1"/>
      <c r="E273" s="1"/>
      <c r="F273" s="1"/>
      <c r="G273" s="1"/>
      <c r="H273" s="1"/>
      <c r="K273" s="1"/>
    </row>
    <row r="274" spans="1:11">
      <c r="A274" s="1"/>
      <c r="B274" s="1"/>
      <c r="C274" s="1"/>
      <c r="D274" s="1"/>
      <c r="E274" s="1"/>
      <c r="F274" s="1"/>
      <c r="G274" s="1"/>
      <c r="H274" s="1"/>
      <c r="K274" s="1"/>
    </row>
    <row r="275" spans="1:11">
      <c r="A275" s="1"/>
      <c r="B275" s="1"/>
      <c r="C275" s="1"/>
      <c r="D275" s="1"/>
      <c r="E275" s="1"/>
      <c r="F275" s="1"/>
      <c r="G275" s="1"/>
      <c r="H275" s="1"/>
      <c r="K275" s="1"/>
    </row>
    <row r="276" spans="1:11">
      <c r="A276" s="1"/>
      <c r="B276" s="1"/>
      <c r="C276" s="1"/>
      <c r="D276" s="1"/>
      <c r="E276" s="1"/>
      <c r="F276" s="1"/>
      <c r="G276" s="1"/>
      <c r="H276" s="1"/>
      <c r="K276" s="1"/>
    </row>
    <row r="277" spans="1:11">
      <c r="A277" s="1"/>
      <c r="B277" s="1"/>
      <c r="C277" s="1"/>
      <c r="D277" s="1"/>
      <c r="E277" s="1"/>
      <c r="F277" s="1"/>
      <c r="G277" s="1"/>
      <c r="H277" s="1"/>
      <c r="K277" s="1"/>
    </row>
    <row r="278" spans="1:11">
      <c r="A278" s="1"/>
      <c r="B278" s="1"/>
      <c r="C278" s="1"/>
      <c r="D278" s="1"/>
      <c r="E278" s="1"/>
      <c r="F278" s="1"/>
      <c r="G278" s="1"/>
      <c r="H278" s="1"/>
      <c r="K278" s="1"/>
    </row>
    <row r="279" spans="1:11">
      <c r="A279" s="1"/>
      <c r="B279" s="1"/>
      <c r="C279" s="1"/>
      <c r="D279" s="1"/>
      <c r="E279" s="1"/>
      <c r="F279" s="1"/>
      <c r="G279" s="1"/>
      <c r="H279" s="1"/>
      <c r="K279" s="1"/>
    </row>
    <row r="280" spans="1:11">
      <c r="A280" s="1"/>
      <c r="B280" s="1"/>
      <c r="C280" s="1"/>
      <c r="D280" s="1"/>
      <c r="E280" s="1"/>
      <c r="F280" s="1"/>
      <c r="G280" s="1"/>
      <c r="H280" s="1"/>
      <c r="K280" s="1"/>
    </row>
    <row r="281" spans="1:11">
      <c r="A281" s="1"/>
      <c r="B281" s="1"/>
      <c r="C281" s="1"/>
      <c r="D281" s="1"/>
      <c r="E281" s="1"/>
      <c r="F281" s="1"/>
      <c r="G281" s="1"/>
      <c r="H281" s="1"/>
      <c r="K281" s="1"/>
    </row>
    <row r="282" spans="1:11">
      <c r="A282" s="1"/>
      <c r="B282" s="1"/>
      <c r="C282" s="1"/>
      <c r="D282" s="1"/>
      <c r="E282" s="1"/>
      <c r="F282" s="1"/>
      <c r="G282" s="1"/>
      <c r="H282" s="1"/>
      <c r="K282" s="1"/>
    </row>
    <row r="283" spans="1:11">
      <c r="A283" s="1"/>
      <c r="B283" s="1"/>
      <c r="C283" s="1"/>
      <c r="D283" s="1"/>
      <c r="E283" s="1"/>
      <c r="F283" s="1"/>
      <c r="G283" s="1"/>
      <c r="H283" s="1"/>
      <c r="K283" s="1"/>
    </row>
    <row r="284" spans="1:11">
      <c r="A284" s="1"/>
      <c r="B284" s="1"/>
      <c r="C284" s="1"/>
      <c r="D284" s="1"/>
      <c r="E284" s="1"/>
      <c r="F284" s="1"/>
      <c r="G284" s="1"/>
      <c r="H284" s="1"/>
      <c r="K284" s="1"/>
    </row>
    <row r="285" spans="1:11">
      <c r="A285" s="1"/>
      <c r="B285" s="1"/>
      <c r="C285" s="1"/>
      <c r="D285" s="1"/>
      <c r="E285" s="1"/>
      <c r="F285" s="1"/>
      <c r="G285" s="1"/>
      <c r="H285" s="1"/>
      <c r="K285" s="1"/>
    </row>
    <row r="286" spans="1:11">
      <c r="A286" s="1"/>
      <c r="B286" s="1"/>
      <c r="C286" s="1"/>
      <c r="D286" s="1"/>
      <c r="E286" s="1"/>
      <c r="F286" s="1"/>
      <c r="G286" s="1"/>
      <c r="H286" s="1"/>
      <c r="K286" s="1"/>
    </row>
    <row r="287" spans="1:11">
      <c r="A287" s="1"/>
      <c r="B287" s="1"/>
      <c r="C287" s="1"/>
      <c r="D287" s="1"/>
      <c r="E287" s="1"/>
      <c r="F287" s="1"/>
      <c r="G287" s="1"/>
      <c r="H287" s="1"/>
      <c r="K287" s="1"/>
    </row>
    <row r="288" spans="1:11">
      <c r="A288" s="1"/>
      <c r="B288" s="1"/>
      <c r="C288" s="1"/>
      <c r="D288" s="1"/>
      <c r="E288" s="1"/>
      <c r="F288" s="1"/>
      <c r="G288" s="1"/>
      <c r="H288" s="1"/>
      <c r="K288" s="1"/>
    </row>
    <row r="289" spans="1:11">
      <c r="A289" s="1"/>
      <c r="B289" s="1"/>
      <c r="C289" s="1"/>
      <c r="D289" s="1"/>
      <c r="E289" s="1"/>
      <c r="F289" s="1"/>
      <c r="G289" s="1"/>
      <c r="H289" s="1"/>
      <c r="K289" s="1"/>
    </row>
    <row r="290" spans="1:11">
      <c r="A290" s="1"/>
      <c r="B290" s="1"/>
      <c r="C290" s="1"/>
      <c r="D290" s="1"/>
      <c r="E290" s="1"/>
      <c r="F290" s="1"/>
      <c r="G290" s="1"/>
      <c r="H290" s="1"/>
      <c r="K290" s="1"/>
    </row>
    <row r="291" spans="1:11">
      <c r="A291" s="1"/>
      <c r="B291" s="1"/>
      <c r="C291" s="1"/>
      <c r="D291" s="1"/>
      <c r="E291" s="1"/>
      <c r="F291" s="1"/>
      <c r="G291" s="1"/>
      <c r="H291" s="1"/>
      <c r="K291" s="1"/>
    </row>
    <row r="292" spans="1:11">
      <c r="A292" s="1"/>
      <c r="B292" s="1"/>
      <c r="C292" s="1"/>
      <c r="D292" s="1"/>
      <c r="E292" s="1"/>
      <c r="F292" s="1"/>
      <c r="G292" s="1"/>
      <c r="H292" s="1"/>
      <c r="K292" s="1"/>
    </row>
    <row r="293" spans="1:11">
      <c r="A293" s="1"/>
      <c r="B293" s="1"/>
      <c r="C293" s="1"/>
      <c r="D293" s="1"/>
      <c r="E293" s="1"/>
      <c r="F293" s="1"/>
      <c r="G293" s="1"/>
      <c r="H293" s="1"/>
      <c r="K293" s="1"/>
    </row>
    <row r="294" spans="1:11">
      <c r="A294" s="1"/>
      <c r="B294" s="1"/>
      <c r="C294" s="1"/>
      <c r="D294" s="1"/>
      <c r="E294" s="1"/>
      <c r="F294" s="1"/>
      <c r="G294" s="1"/>
      <c r="H294" s="1"/>
      <c r="K294" s="1"/>
    </row>
    <row r="295" spans="1:11">
      <c r="A295" s="1"/>
      <c r="B295" s="1"/>
      <c r="C295" s="1"/>
      <c r="D295" s="1"/>
      <c r="E295" s="1"/>
      <c r="F295" s="1"/>
      <c r="G295" s="1"/>
      <c r="H295" s="1"/>
      <c r="K295" s="1"/>
    </row>
    <row r="296" spans="1:11">
      <c r="A296" s="1"/>
      <c r="B296" s="1"/>
      <c r="C296" s="1"/>
      <c r="D296" s="1"/>
      <c r="E296" s="1"/>
      <c r="F296" s="1"/>
      <c r="G296" s="1"/>
      <c r="H296" s="1"/>
      <c r="K296" s="1"/>
    </row>
    <row r="297" spans="1:11">
      <c r="A297" s="1"/>
      <c r="B297" s="1"/>
      <c r="C297" s="1"/>
      <c r="D297" s="1"/>
      <c r="E297" s="1"/>
      <c r="F297" s="1"/>
      <c r="G297" s="1"/>
      <c r="H297" s="1"/>
      <c r="K297" s="1"/>
    </row>
    <row r="298" spans="1:11">
      <c r="A298" s="1"/>
      <c r="B298" s="1"/>
      <c r="C298" s="1"/>
      <c r="D298" s="1"/>
      <c r="E298" s="1"/>
      <c r="F298" s="1"/>
      <c r="G298" s="1"/>
      <c r="H298" s="1"/>
      <c r="K298" s="1"/>
    </row>
    <row r="299" spans="1:11">
      <c r="A299" s="1"/>
      <c r="B299" s="1"/>
      <c r="C299" s="1"/>
      <c r="D299" s="1"/>
      <c r="E299" s="1"/>
      <c r="F299" s="1"/>
      <c r="G299" s="1"/>
      <c r="H299" s="1"/>
      <c r="K299" s="1"/>
    </row>
    <row r="300" spans="1:11">
      <c r="A300" s="1"/>
      <c r="B300" s="1"/>
      <c r="C300" s="1"/>
      <c r="D300" s="1"/>
      <c r="E300" s="1"/>
      <c r="F300" s="1"/>
      <c r="G300" s="1"/>
      <c r="H300" s="1"/>
      <c r="K300" s="1"/>
    </row>
    <row r="301" spans="1:11">
      <c r="A301" s="1"/>
      <c r="B301" s="1"/>
      <c r="C301" s="1"/>
      <c r="D301" s="1"/>
      <c r="E301" s="1"/>
      <c r="F301" s="1"/>
      <c r="G301" s="1"/>
      <c r="H301" s="1"/>
      <c r="K301" s="1"/>
    </row>
    <row r="302" spans="1:11">
      <c r="A302" s="1"/>
      <c r="B302" s="1"/>
      <c r="C302" s="1"/>
      <c r="D302" s="1"/>
      <c r="E302" s="1"/>
      <c r="F302" s="1"/>
      <c r="G302" s="1"/>
      <c r="H302" s="1"/>
      <c r="K302" s="1"/>
    </row>
    <row r="303" spans="1:11">
      <c r="A303" s="1"/>
      <c r="B303" s="1"/>
      <c r="C303" s="1"/>
      <c r="D303" s="1"/>
      <c r="E303" s="1"/>
      <c r="F303" s="1"/>
      <c r="G303" s="1"/>
      <c r="H303" s="1"/>
      <c r="K303" s="1"/>
    </row>
    <row r="304" spans="1:11">
      <c r="A304" s="1"/>
      <c r="B304" s="1"/>
      <c r="C304" s="1"/>
      <c r="D304" s="1"/>
      <c r="E304" s="1"/>
      <c r="F304" s="1"/>
      <c r="G304" s="1"/>
      <c r="H304" s="1"/>
      <c r="K304" s="1"/>
    </row>
    <row r="305" spans="1:11">
      <c r="A305" s="1"/>
      <c r="B305" s="1"/>
      <c r="C305" s="1"/>
      <c r="D305" s="1"/>
      <c r="E305" s="1"/>
      <c r="F305" s="1"/>
      <c r="G305" s="1"/>
      <c r="H305" s="1"/>
      <c r="K305" s="1"/>
    </row>
    <row r="306" spans="1:11">
      <c r="A306" s="1"/>
      <c r="B306" s="1"/>
      <c r="C306" s="1"/>
      <c r="D306" s="1"/>
      <c r="E306" s="1"/>
      <c r="F306" s="1"/>
      <c r="G306" s="1"/>
      <c r="H306" s="1"/>
      <c r="K306" s="1"/>
    </row>
    <row r="307" spans="1:11">
      <c r="A307" s="1"/>
      <c r="B307" s="1"/>
      <c r="C307" s="1"/>
      <c r="D307" s="1"/>
      <c r="E307" s="1"/>
      <c r="F307" s="1"/>
      <c r="G307" s="1"/>
      <c r="H307" s="1"/>
      <c r="K307" s="1"/>
    </row>
    <row r="308" spans="1:11">
      <c r="A308" s="1"/>
      <c r="B308" s="1"/>
      <c r="C308" s="1"/>
      <c r="D308" s="1"/>
      <c r="E308" s="1"/>
      <c r="F308" s="1"/>
      <c r="G308" s="1"/>
      <c r="H308" s="1"/>
      <c r="K308" s="1"/>
    </row>
    <row r="309" spans="1:11">
      <c r="A309" s="1"/>
      <c r="B309" s="1"/>
      <c r="C309" s="1"/>
      <c r="D309" s="1"/>
      <c r="E309" s="1"/>
      <c r="F309" s="1"/>
      <c r="G309" s="1"/>
      <c r="H309" s="1"/>
      <c r="K309" s="1"/>
    </row>
    <row r="310" spans="1:11">
      <c r="A310" s="1"/>
      <c r="B310" s="1"/>
      <c r="C310" s="1"/>
      <c r="D310" s="1"/>
      <c r="E310" s="1"/>
      <c r="F310" s="1"/>
      <c r="G310" s="1"/>
      <c r="H310" s="1"/>
      <c r="K310" s="1"/>
    </row>
    <row r="311" spans="1:11">
      <c r="A311" s="1"/>
      <c r="B311" s="1"/>
      <c r="C311" s="1"/>
      <c r="D311" s="1"/>
      <c r="E311" s="1"/>
      <c r="F311" s="1"/>
      <c r="G311" s="1"/>
      <c r="H311" s="1"/>
      <c r="K311" s="1"/>
    </row>
    <row r="312" spans="1:11">
      <c r="A312" s="1"/>
      <c r="B312" s="1"/>
      <c r="C312" s="1"/>
      <c r="D312" s="1"/>
      <c r="E312" s="1"/>
      <c r="F312" s="1"/>
      <c r="G312" s="1"/>
      <c r="H312" s="1"/>
      <c r="K312" s="1"/>
    </row>
    <row r="313" spans="1:11">
      <c r="A313" s="1"/>
      <c r="B313" s="1"/>
      <c r="C313" s="1"/>
      <c r="D313" s="1"/>
      <c r="E313" s="1"/>
      <c r="F313" s="1"/>
      <c r="G313" s="1"/>
      <c r="H313" s="1"/>
      <c r="K313" s="1"/>
    </row>
    <row r="314" spans="1:11">
      <c r="A314" s="1"/>
      <c r="B314" s="1"/>
      <c r="C314" s="1"/>
      <c r="D314" s="1"/>
      <c r="E314" s="1"/>
      <c r="F314" s="1"/>
      <c r="G314" s="1"/>
      <c r="H314" s="1"/>
      <c r="K314" s="1"/>
    </row>
    <row r="315" spans="1:11">
      <c r="A315" s="1"/>
      <c r="B315" s="1"/>
      <c r="C315" s="1"/>
      <c r="D315" s="1"/>
      <c r="E315" s="1"/>
      <c r="F315" s="1"/>
      <c r="G315" s="1"/>
      <c r="H315" s="1"/>
      <c r="K315" s="1"/>
    </row>
    <row r="316" spans="1:11">
      <c r="A316" s="1"/>
      <c r="B316" s="1"/>
      <c r="C316" s="1"/>
      <c r="D316" s="1"/>
      <c r="E316" s="1"/>
      <c r="F316" s="1"/>
      <c r="G316" s="1"/>
      <c r="H316" s="1"/>
      <c r="K316" s="1"/>
    </row>
    <row r="317" spans="1:11">
      <c r="A317" s="1"/>
      <c r="B317" s="1"/>
      <c r="C317" s="1"/>
      <c r="D317" s="1"/>
      <c r="E317" s="1"/>
      <c r="F317" s="1"/>
      <c r="G317" s="1"/>
      <c r="H317" s="1"/>
      <c r="K317" s="1"/>
    </row>
    <row r="318" spans="1:11">
      <c r="A318" s="1"/>
      <c r="B318" s="1"/>
      <c r="C318" s="1"/>
      <c r="D318" s="1"/>
      <c r="E318" s="1"/>
      <c r="F318" s="1"/>
      <c r="G318" s="1"/>
      <c r="H318" s="1"/>
      <c r="K318" s="1"/>
    </row>
    <row r="319" spans="1:11">
      <c r="A319" s="1"/>
      <c r="B319" s="1"/>
      <c r="C319" s="1"/>
      <c r="D319" s="1"/>
      <c r="E319" s="1"/>
      <c r="F319" s="1"/>
      <c r="G319" s="1"/>
      <c r="H319" s="1"/>
      <c r="K319" s="1"/>
    </row>
    <row r="320" spans="1:11">
      <c r="A320" s="1"/>
      <c r="B320" s="1"/>
      <c r="C320" s="1"/>
      <c r="D320" s="1"/>
      <c r="E320" s="1"/>
      <c r="F320" s="1"/>
      <c r="G320" s="1"/>
      <c r="H320" s="1"/>
      <c r="K320" s="1"/>
    </row>
    <row r="321" spans="1:11">
      <c r="A321" s="1"/>
      <c r="B321" s="1"/>
      <c r="C321" s="1"/>
      <c r="D321" s="1"/>
      <c r="E321" s="1"/>
      <c r="F321" s="1"/>
      <c r="G321" s="1"/>
      <c r="H321" s="1"/>
      <c r="K32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D09D-FCC6-E145-8B0F-AD78B39172AA}">
  <dimension ref="A2:F58"/>
  <sheetViews>
    <sheetView workbookViewId="0">
      <selection activeCell="G9" sqref="G9"/>
    </sheetView>
  </sheetViews>
  <sheetFormatPr baseColWidth="10" defaultRowHeight="16"/>
  <cols>
    <col min="1" max="1" width="10.83203125" style="5"/>
    <col min="3" max="3" width="14.1640625" customWidth="1"/>
  </cols>
  <sheetData>
    <row r="2" spans="1:6">
      <c r="B2" s="5" t="s">
        <v>0</v>
      </c>
      <c r="E2" s="5" t="s">
        <v>8</v>
      </c>
    </row>
    <row r="4" spans="1:6">
      <c r="A4" s="5" t="s">
        <v>1</v>
      </c>
      <c r="B4" s="33" t="s">
        <v>32</v>
      </c>
      <c r="C4" s="13" t="s">
        <v>7</v>
      </c>
      <c r="D4" s="5"/>
      <c r="E4" s="34" t="s">
        <v>32</v>
      </c>
      <c r="F4" s="13" t="s">
        <v>7</v>
      </c>
    </row>
    <row r="5" spans="1:6">
      <c r="B5" s="4">
        <v>1</v>
      </c>
      <c r="C5" s="3">
        <v>0</v>
      </c>
      <c r="E5" s="6">
        <v>1</v>
      </c>
      <c r="F5" s="2">
        <v>0</v>
      </c>
    </row>
    <row r="6" spans="1:6">
      <c r="B6" s="4">
        <v>2</v>
      </c>
      <c r="C6" s="3">
        <v>0.01</v>
      </c>
      <c r="E6" s="6">
        <v>2</v>
      </c>
      <c r="F6" s="2">
        <v>1.614987080103359E-2</v>
      </c>
    </row>
    <row r="7" spans="1:6">
      <c r="B7" s="4">
        <v>4</v>
      </c>
      <c r="C7" s="3">
        <v>1.75</v>
      </c>
      <c r="E7" s="6">
        <v>4</v>
      </c>
      <c r="F7" s="2">
        <v>0.22825150732127475</v>
      </c>
    </row>
    <row r="8" spans="1:6">
      <c r="B8" s="4">
        <v>16</v>
      </c>
      <c r="C8" s="3">
        <v>2307.69</v>
      </c>
      <c r="E8" s="6">
        <v>9</v>
      </c>
      <c r="F8" s="2">
        <v>0.2454780361757106</v>
      </c>
    </row>
    <row r="9" spans="1:6">
      <c r="B9" s="4">
        <v>30</v>
      </c>
      <c r="C9" s="3">
        <v>838.46</v>
      </c>
      <c r="E9" s="6">
        <v>17</v>
      </c>
      <c r="F9" s="2">
        <v>0.66322136089577954</v>
      </c>
    </row>
    <row r="10" spans="1:6">
      <c r="E10" s="6">
        <v>31</v>
      </c>
      <c r="F10" s="2">
        <v>8.1395348837209305</v>
      </c>
    </row>
    <row r="12" spans="1:6">
      <c r="A12" s="5" t="s">
        <v>2</v>
      </c>
      <c r="B12" s="33" t="s">
        <v>32</v>
      </c>
      <c r="C12" s="13" t="s">
        <v>7</v>
      </c>
      <c r="D12" s="5"/>
      <c r="E12" s="34" t="s">
        <v>32</v>
      </c>
      <c r="F12" s="13" t="s">
        <v>7</v>
      </c>
    </row>
    <row r="13" spans="1:6">
      <c r="B13" s="4">
        <v>1</v>
      </c>
      <c r="C13" s="3">
        <v>0</v>
      </c>
      <c r="E13" s="6">
        <v>1</v>
      </c>
      <c r="F13" s="2">
        <v>0</v>
      </c>
    </row>
    <row r="14" spans="1:6">
      <c r="B14" s="4">
        <v>2</v>
      </c>
      <c r="C14" s="3">
        <v>0.01</v>
      </c>
      <c r="E14" s="6">
        <v>2</v>
      </c>
      <c r="F14" s="2">
        <v>8.6132644272179162E-3</v>
      </c>
    </row>
    <row r="15" spans="1:6">
      <c r="B15" s="4">
        <v>4</v>
      </c>
      <c r="C15" s="3">
        <v>2.48</v>
      </c>
      <c r="E15" s="6">
        <v>4</v>
      </c>
      <c r="F15" s="2">
        <v>0.18949181739879414</v>
      </c>
    </row>
    <row r="16" spans="1:6">
      <c r="B16" s="4">
        <v>16</v>
      </c>
      <c r="C16" s="3">
        <v>1192.31</v>
      </c>
      <c r="E16" s="6">
        <v>9</v>
      </c>
      <c r="F16" s="2">
        <v>7.5366063738156755E-2</v>
      </c>
    </row>
    <row r="17" spans="1:6">
      <c r="B17" s="4">
        <v>30</v>
      </c>
      <c r="C17" s="3">
        <v>297.44</v>
      </c>
      <c r="E17" s="6">
        <v>17</v>
      </c>
      <c r="F17" s="2">
        <v>0.12489233419465977</v>
      </c>
    </row>
    <row r="18" spans="1:6">
      <c r="E18" s="6">
        <v>31</v>
      </c>
      <c r="F18" s="2">
        <v>6.5891472868217047</v>
      </c>
    </row>
    <row r="20" spans="1:6">
      <c r="A20" s="5" t="s">
        <v>3</v>
      </c>
      <c r="B20" s="33" t="s">
        <v>32</v>
      </c>
      <c r="C20" s="13" t="s">
        <v>7</v>
      </c>
      <c r="D20" s="5"/>
      <c r="E20" s="34" t="s">
        <v>32</v>
      </c>
      <c r="F20" s="13" t="s">
        <v>7</v>
      </c>
    </row>
    <row r="21" spans="1:6">
      <c r="B21" s="4">
        <v>1</v>
      </c>
      <c r="C21" s="3">
        <v>0</v>
      </c>
      <c r="E21" s="6">
        <v>1</v>
      </c>
      <c r="F21" s="2">
        <v>0</v>
      </c>
    </row>
    <row r="22" spans="1:6">
      <c r="B22" s="4">
        <v>2</v>
      </c>
      <c r="C22" s="3">
        <v>0</v>
      </c>
      <c r="E22" s="6">
        <v>2</v>
      </c>
      <c r="F22" s="2">
        <v>2.1533161068044787E-2</v>
      </c>
    </row>
    <row r="23" spans="1:6">
      <c r="B23" s="4">
        <v>4</v>
      </c>
      <c r="C23" s="3">
        <v>1.73</v>
      </c>
      <c r="E23" s="6">
        <v>4</v>
      </c>
      <c r="F23" s="2">
        <v>8.6132644272179149E-2</v>
      </c>
    </row>
    <row r="24" spans="1:6">
      <c r="B24" s="4">
        <v>16</v>
      </c>
      <c r="C24" s="3">
        <v>673.08</v>
      </c>
      <c r="E24" s="6">
        <v>9</v>
      </c>
      <c r="F24" s="2">
        <v>0.27347114556416879</v>
      </c>
    </row>
    <row r="25" spans="1:6">
      <c r="B25" s="4">
        <v>30</v>
      </c>
      <c r="C25" s="3">
        <v>389.74</v>
      </c>
      <c r="E25" s="6">
        <v>17</v>
      </c>
      <c r="F25" s="2">
        <v>0.53832902670111971</v>
      </c>
    </row>
    <row r="26" spans="1:6">
      <c r="E26" s="6">
        <v>31</v>
      </c>
      <c r="F26" s="2">
        <v>8.9147286821705425</v>
      </c>
    </row>
    <row r="27" spans="1:6">
      <c r="F27" s="2"/>
    </row>
    <row r="28" spans="1:6">
      <c r="A28" s="5" t="s">
        <v>4</v>
      </c>
      <c r="B28" s="33" t="s">
        <v>32</v>
      </c>
      <c r="C28" s="13" t="s">
        <v>7</v>
      </c>
      <c r="D28" s="5"/>
      <c r="E28" s="34" t="s">
        <v>32</v>
      </c>
      <c r="F28" s="13" t="s">
        <v>7</v>
      </c>
    </row>
    <row r="29" spans="1:6">
      <c r="B29" s="4">
        <v>1</v>
      </c>
      <c r="C29" s="3">
        <v>0</v>
      </c>
      <c r="E29" s="6">
        <v>1</v>
      </c>
      <c r="F29" s="2">
        <v>0</v>
      </c>
    </row>
    <row r="30" spans="1:6">
      <c r="B30" s="4">
        <v>2</v>
      </c>
      <c r="C30" s="3">
        <v>0.02</v>
      </c>
      <c r="E30" s="6">
        <v>2</v>
      </c>
      <c r="F30" s="2">
        <v>0</v>
      </c>
    </row>
    <row r="31" spans="1:6">
      <c r="B31" s="4">
        <v>4</v>
      </c>
      <c r="C31" s="3">
        <v>2.76</v>
      </c>
      <c r="E31" s="6">
        <v>4</v>
      </c>
      <c r="F31" s="2">
        <v>0.16365202411714042</v>
      </c>
    </row>
    <row r="32" spans="1:6">
      <c r="B32" s="4">
        <v>16</v>
      </c>
      <c r="C32" s="3">
        <v>474.36</v>
      </c>
      <c r="E32" s="6">
        <v>9</v>
      </c>
      <c r="F32" s="2">
        <v>0.10551248923341948</v>
      </c>
    </row>
    <row r="33" spans="1:6">
      <c r="B33" s="4">
        <v>30</v>
      </c>
      <c r="C33" s="3">
        <v>607.69000000000005</v>
      </c>
      <c r="E33" s="6">
        <v>17</v>
      </c>
      <c r="F33" s="2">
        <v>0.23040482342807922</v>
      </c>
    </row>
    <row r="34" spans="1:6">
      <c r="E34" s="6">
        <v>31</v>
      </c>
      <c r="F34" s="2">
        <v>20.930232558139533</v>
      </c>
    </row>
    <row r="35" spans="1:6">
      <c r="F35" s="2"/>
    </row>
    <row r="36" spans="1:6">
      <c r="A36" s="5" t="s">
        <v>5</v>
      </c>
      <c r="B36" s="33" t="s">
        <v>32</v>
      </c>
      <c r="C36" s="13" t="s">
        <v>7</v>
      </c>
      <c r="D36" s="5"/>
      <c r="E36" s="34" t="s">
        <v>32</v>
      </c>
      <c r="F36" s="13" t="s">
        <v>7</v>
      </c>
    </row>
    <row r="37" spans="1:6">
      <c r="B37" s="4">
        <v>1</v>
      </c>
      <c r="C37" s="3">
        <v>0</v>
      </c>
      <c r="E37" s="6">
        <v>1</v>
      </c>
      <c r="F37" s="2">
        <v>0</v>
      </c>
    </row>
    <row r="38" spans="1:6">
      <c r="B38" s="4">
        <v>2</v>
      </c>
      <c r="C38" s="3">
        <v>0</v>
      </c>
      <c r="E38" s="6">
        <v>2</v>
      </c>
      <c r="F38" s="2">
        <v>2.1533161068044791E-3</v>
      </c>
    </row>
    <row r="39" spans="1:6">
      <c r="B39" s="4">
        <v>4</v>
      </c>
      <c r="C39" s="3">
        <v>1.1299999999999999</v>
      </c>
      <c r="E39" s="6">
        <v>4</v>
      </c>
      <c r="F39" s="2">
        <v>2.5839793281653745E-2</v>
      </c>
    </row>
    <row r="40" spans="1:6">
      <c r="B40" s="4">
        <v>16</v>
      </c>
      <c r="C40" s="3">
        <v>769.23</v>
      </c>
      <c r="E40" s="6">
        <v>9</v>
      </c>
      <c r="F40" s="2">
        <v>0.10551248923341948</v>
      </c>
    </row>
    <row r="41" spans="1:6">
      <c r="B41" s="4">
        <v>30</v>
      </c>
      <c r="C41" s="3">
        <v>579.49</v>
      </c>
      <c r="E41" s="6">
        <v>17</v>
      </c>
      <c r="F41" s="2">
        <v>0.49956933677863907</v>
      </c>
    </row>
    <row r="42" spans="1:6">
      <c r="E42" s="6">
        <v>31</v>
      </c>
      <c r="F42" s="2">
        <v>24.418604651162791</v>
      </c>
    </row>
    <row r="43" spans="1:6">
      <c r="F43" s="2"/>
    </row>
    <row r="44" spans="1:6">
      <c r="A44" s="5" t="s">
        <v>6</v>
      </c>
      <c r="B44" s="33" t="s">
        <v>32</v>
      </c>
      <c r="C44" s="13" t="s">
        <v>7</v>
      </c>
      <c r="D44" s="5"/>
      <c r="E44" s="34" t="s">
        <v>32</v>
      </c>
      <c r="F44" s="13" t="s">
        <v>7</v>
      </c>
    </row>
    <row r="45" spans="1:6">
      <c r="B45" s="4">
        <v>1</v>
      </c>
      <c r="C45" s="3">
        <v>230.4</v>
      </c>
      <c r="E45" s="6">
        <v>1</v>
      </c>
      <c r="F45" s="2">
        <v>1.8148148148148151</v>
      </c>
    </row>
    <row r="46" spans="1:6">
      <c r="B46" s="4">
        <v>2</v>
      </c>
      <c r="C46" s="3">
        <v>115.2</v>
      </c>
      <c r="E46" s="6">
        <v>2</v>
      </c>
      <c r="F46" s="2">
        <v>1.1342592592592593</v>
      </c>
    </row>
    <row r="47" spans="1:6">
      <c r="B47" s="4">
        <v>4</v>
      </c>
      <c r="C47" s="3">
        <v>51.2</v>
      </c>
      <c r="E47" s="6">
        <v>4</v>
      </c>
      <c r="F47" s="2">
        <v>8.3611111111111125</v>
      </c>
    </row>
    <row r="48" spans="1:6">
      <c r="B48" s="4">
        <v>16</v>
      </c>
      <c r="C48" s="3">
        <v>3</v>
      </c>
      <c r="E48" s="6">
        <v>9</v>
      </c>
      <c r="F48" s="2">
        <v>3.8564814814814814</v>
      </c>
    </row>
    <row r="49" spans="1:6">
      <c r="B49" s="4">
        <v>30</v>
      </c>
      <c r="C49" s="3">
        <v>8.5333333299999996</v>
      </c>
      <c r="E49" s="6">
        <v>17</v>
      </c>
      <c r="F49" s="2">
        <v>2.1064814814814818</v>
      </c>
    </row>
    <row r="50" spans="1:6">
      <c r="E50" s="6">
        <v>31</v>
      </c>
      <c r="F50" s="2">
        <v>13.384259259259261</v>
      </c>
    </row>
    <row r="52" spans="1:6">
      <c r="A52" s="5" t="s">
        <v>9</v>
      </c>
      <c r="B52" s="33" t="s">
        <v>32</v>
      </c>
      <c r="C52" s="13" t="s">
        <v>7</v>
      </c>
      <c r="D52" s="5"/>
      <c r="E52" s="34" t="s">
        <v>32</v>
      </c>
      <c r="F52" s="13" t="s">
        <v>7</v>
      </c>
    </row>
    <row r="53" spans="1:6">
      <c r="B53" t="s">
        <v>33</v>
      </c>
      <c r="C53" t="s">
        <v>33</v>
      </c>
      <c r="E53" s="6">
        <v>1</v>
      </c>
      <c r="F53" s="2">
        <v>0</v>
      </c>
    </row>
    <row r="54" spans="1:6">
      <c r="E54" s="6">
        <v>2</v>
      </c>
      <c r="F54" s="2">
        <v>0</v>
      </c>
    </row>
    <row r="55" spans="1:6">
      <c r="E55" s="6">
        <v>4</v>
      </c>
      <c r="F55" s="2">
        <v>3.0146425495262707E-2</v>
      </c>
    </row>
    <row r="56" spans="1:6">
      <c r="E56" s="6">
        <v>9</v>
      </c>
      <c r="F56" s="2">
        <v>6.890611541774333E-2</v>
      </c>
    </row>
    <row r="57" spans="1:6">
      <c r="E57" s="6">
        <v>17</v>
      </c>
      <c r="F57" s="2">
        <v>0.1851851851851852</v>
      </c>
    </row>
    <row r="58" spans="1:6">
      <c r="E58" s="6">
        <v>31</v>
      </c>
      <c r="F58" s="2">
        <v>1.1714039621016366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D6BD1-4CAF-534D-BD0E-2530112FB4B1}">
  <dimension ref="A1:K10"/>
  <sheetViews>
    <sheetView tabSelected="1" workbookViewId="0">
      <selection activeCell="E14" sqref="E14"/>
    </sheetView>
  </sheetViews>
  <sheetFormatPr baseColWidth="10" defaultRowHeight="16"/>
  <cols>
    <col min="1" max="16384" width="10.83203125" style="35"/>
  </cols>
  <sheetData>
    <row r="1" spans="1:11" s="37" customFormat="1" ht="51">
      <c r="A1" s="37" t="s">
        <v>34</v>
      </c>
      <c r="B1" s="37" t="s">
        <v>35</v>
      </c>
      <c r="C1" s="37" t="s">
        <v>36</v>
      </c>
      <c r="D1" s="37" t="s">
        <v>37</v>
      </c>
      <c r="E1" s="37" t="s">
        <v>38</v>
      </c>
      <c r="F1" s="37" t="s">
        <v>39</v>
      </c>
      <c r="G1" s="37" t="s">
        <v>40</v>
      </c>
      <c r="H1" s="37" t="s">
        <v>41</v>
      </c>
      <c r="I1" s="37" t="s">
        <v>42</v>
      </c>
      <c r="J1" s="37" t="s">
        <v>43</v>
      </c>
      <c r="K1" s="37" t="s">
        <v>44</v>
      </c>
    </row>
    <row r="2" spans="1:11" s="38" customFormat="1">
      <c r="A2" s="38" t="s">
        <v>45</v>
      </c>
      <c r="B2" s="39">
        <v>42236</v>
      </c>
      <c r="C2" s="40">
        <f>4.294*2</f>
        <v>8.5879999999999992</v>
      </c>
      <c r="D2" s="40">
        <v>6.0999999999999999E-2</v>
      </c>
      <c r="E2" s="40">
        <v>5.4889999999999999</v>
      </c>
      <c r="F2" s="40">
        <f t="shared" ref="F2:F3" si="0">D2*E2</f>
        <v>0.33482899999999999</v>
      </c>
      <c r="G2" s="40">
        <f t="shared" ref="G2:G3" si="1">C2+F2</f>
        <v>8.9228289999999983</v>
      </c>
      <c r="H2" s="40">
        <f>G2*D2</f>
        <v>0.54429256899999989</v>
      </c>
      <c r="I2" s="40">
        <v>5</v>
      </c>
      <c r="J2" s="40">
        <f t="shared" ref="J2:J5" si="2">I2/H2</f>
        <v>9.1862360149179274</v>
      </c>
      <c r="K2" s="40">
        <f t="shared" ref="K2:K5" si="3">J2/0.001</f>
        <v>9186.2360149179276</v>
      </c>
    </row>
    <row r="3" spans="1:11" s="38" customFormat="1">
      <c r="A3" s="38" t="s">
        <v>46</v>
      </c>
      <c r="B3" s="39">
        <v>42258</v>
      </c>
      <c r="C3" s="40">
        <f>1.604*2</f>
        <v>3.2080000000000002</v>
      </c>
      <c r="D3" s="40">
        <v>5.0999999999999997E-2</v>
      </c>
      <c r="E3" s="40">
        <v>11.125999999999999</v>
      </c>
      <c r="F3" s="40">
        <f t="shared" si="0"/>
        <v>0.56742599999999999</v>
      </c>
      <c r="G3" s="40">
        <f t="shared" si="1"/>
        <v>3.7754260000000004</v>
      </c>
      <c r="H3" s="40">
        <f t="shared" ref="H3:H5" si="4">G3*D3</f>
        <v>0.192546726</v>
      </c>
      <c r="I3" s="40">
        <v>34</v>
      </c>
      <c r="J3" s="40">
        <f t="shared" si="2"/>
        <v>176.58051479930123</v>
      </c>
      <c r="K3" s="40">
        <f t="shared" si="3"/>
        <v>176580.51479930122</v>
      </c>
    </row>
    <row r="4" spans="1:11" s="38" customFormat="1">
      <c r="A4" s="38" t="s">
        <v>47</v>
      </c>
      <c r="B4" s="39">
        <v>42258</v>
      </c>
      <c r="C4" s="40">
        <f>1.292*2</f>
        <v>2.5840000000000001</v>
      </c>
      <c r="D4" s="40">
        <v>9.5000000000000001E-2</v>
      </c>
      <c r="E4" s="40">
        <v>7.5529999999999999</v>
      </c>
      <c r="F4" s="40">
        <f>D4*E4</f>
        <v>0.71753500000000003</v>
      </c>
      <c r="G4" s="40">
        <f>C4+F4</f>
        <v>3.3015350000000003</v>
      </c>
      <c r="H4" s="40">
        <f t="shared" si="4"/>
        <v>0.31364582500000004</v>
      </c>
      <c r="I4" s="40">
        <v>4</v>
      </c>
      <c r="J4" s="40">
        <f t="shared" si="2"/>
        <v>12.75323846571208</v>
      </c>
      <c r="K4" s="40">
        <f t="shared" si="3"/>
        <v>12753.23846571208</v>
      </c>
    </row>
    <row r="5" spans="1:11" s="38" customFormat="1">
      <c r="A5" s="38" t="s">
        <v>48</v>
      </c>
      <c r="B5" s="39">
        <v>42317</v>
      </c>
      <c r="C5" s="40">
        <v>9.375</v>
      </c>
      <c r="D5" s="40">
        <v>9.5000000000000001E-2</v>
      </c>
      <c r="E5" s="40">
        <f>13828.128/1000</f>
        <v>13.828128000000001</v>
      </c>
      <c r="F5" s="40">
        <f>D5*E5</f>
        <v>1.3136721600000001</v>
      </c>
      <c r="G5" s="40">
        <f>C5+F5</f>
        <v>10.688672159999999</v>
      </c>
      <c r="H5" s="40">
        <f t="shared" si="4"/>
        <v>1.0154238551999999</v>
      </c>
      <c r="I5" s="40">
        <v>75</v>
      </c>
      <c r="J5" s="40">
        <f t="shared" si="2"/>
        <v>73.860781993572374</v>
      </c>
      <c r="K5" s="40">
        <f t="shared" si="3"/>
        <v>73860.781993572367</v>
      </c>
    </row>
    <row r="6" spans="1:11" s="38" customFormat="1">
      <c r="A6" s="36" t="s">
        <v>49</v>
      </c>
      <c r="B6" s="39">
        <v>42236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 t="s">
        <v>53</v>
      </c>
      <c r="I6" s="36">
        <v>70</v>
      </c>
      <c r="J6" s="41" t="s">
        <v>53</v>
      </c>
      <c r="K6" s="36">
        <v>70</v>
      </c>
    </row>
    <row r="7" spans="1:11" s="38" customFormat="1">
      <c r="A7" s="36" t="s">
        <v>50</v>
      </c>
      <c r="B7" s="39">
        <v>42258</v>
      </c>
      <c r="C7" s="41" t="s">
        <v>53</v>
      </c>
      <c r="D7" s="41" t="s">
        <v>53</v>
      </c>
      <c r="E7" s="41" t="s">
        <v>53</v>
      </c>
      <c r="F7" s="41" t="s">
        <v>53</v>
      </c>
      <c r="G7" s="41" t="s">
        <v>53</v>
      </c>
      <c r="H7" s="41" t="s">
        <v>53</v>
      </c>
      <c r="I7" s="36">
        <v>469.99999999999994</v>
      </c>
      <c r="J7" s="41" t="s">
        <v>53</v>
      </c>
      <c r="K7" s="36">
        <v>469.99999999999994</v>
      </c>
    </row>
    <row r="8" spans="1:11" s="38" customFormat="1">
      <c r="A8" s="36" t="s">
        <v>51</v>
      </c>
      <c r="B8" s="39">
        <v>42258</v>
      </c>
      <c r="C8" s="41" t="s">
        <v>53</v>
      </c>
      <c r="D8" s="41" t="s">
        <v>53</v>
      </c>
      <c r="E8" s="41" t="s">
        <v>53</v>
      </c>
      <c r="F8" s="41" t="s">
        <v>53</v>
      </c>
      <c r="G8" s="41" t="s">
        <v>53</v>
      </c>
      <c r="H8" s="41" t="s">
        <v>53</v>
      </c>
      <c r="I8" s="36">
        <v>330</v>
      </c>
      <c r="J8" s="41" t="s">
        <v>53</v>
      </c>
      <c r="K8" s="36">
        <v>330</v>
      </c>
    </row>
    <row r="9" spans="1:11">
      <c r="A9" s="36" t="s">
        <v>52</v>
      </c>
      <c r="B9" s="39">
        <v>42317</v>
      </c>
      <c r="C9" s="41" t="s">
        <v>53</v>
      </c>
      <c r="D9" s="41" t="s">
        <v>53</v>
      </c>
      <c r="E9" s="41" t="s">
        <v>53</v>
      </c>
      <c r="F9" s="41" t="s">
        <v>53</v>
      </c>
      <c r="G9" s="41" t="s">
        <v>53</v>
      </c>
      <c r="H9" s="41" t="s">
        <v>53</v>
      </c>
      <c r="I9" s="36">
        <v>120</v>
      </c>
      <c r="J9" s="41" t="s">
        <v>53</v>
      </c>
      <c r="K9" s="36">
        <v>120</v>
      </c>
    </row>
    <row r="10" spans="1:11">
      <c r="J10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Colonization Experiment #1</vt:lpstr>
      <vt:lpstr>Colonization Experiment #2</vt:lpstr>
      <vt:lpstr>Final Numbers for Both</vt:lpstr>
      <vt:lpstr>Environmental 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2020-07-08T00:51:27Z</dcterms:created>
  <dcterms:modified xsi:type="dcterms:W3CDTF">2020-07-12T22:06:36Z</dcterms:modified>
</cp:coreProperties>
</file>